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tmullig\Dropbox (Personal)\Cash Incentives Materials\Matrices\"/>
    </mc:Choice>
  </mc:AlternateContent>
  <xr:revisionPtr revIDLastSave="0" documentId="8_{6E997E90-D827-4D11-B249-9765DF719B8D}" xr6:coauthVersionLast="45" xr6:coauthVersionMax="45" xr10:uidLastSave="{00000000-0000-0000-0000-000000000000}"/>
  <bookViews>
    <workbookView xWindow="-110" yWindow="-110" windowWidth="19420" windowHeight="10420" xr2:uid="{903B41A8-C7D9-4716-A6FE-C748C8D7A903}"/>
  </bookViews>
  <sheets>
    <sheet name="Loan Model" sheetId="1" r:id="rId1"/>
    <sheet name="Payment Sizing Op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D21" i="1" l="1"/>
  <c r="C22" i="1" s="1"/>
  <c r="C20" i="1"/>
  <c r="D22" i="1"/>
  <c r="D20" i="1"/>
  <c r="H27" i="1"/>
  <c r="C28" i="1" s="1"/>
  <c r="F28" i="1" l="1"/>
  <c r="C21" i="1"/>
  <c r="D231" i="1" l="1"/>
  <c r="D196" i="1"/>
  <c r="D192" i="1"/>
  <c r="D205" i="1"/>
  <c r="D202" i="1"/>
  <c r="D200" i="1"/>
  <c r="D198" i="1"/>
  <c r="D199" i="1"/>
  <c r="D208" i="1"/>
  <c r="D217" i="1"/>
  <c r="D210" i="1"/>
  <c r="D219" i="1"/>
  <c r="D220" i="1"/>
  <c r="D206" i="1"/>
  <c r="D207" i="1"/>
  <c r="D216" i="1"/>
  <c r="D225" i="1"/>
  <c r="D218" i="1"/>
  <c r="D227" i="1"/>
  <c r="D184" i="1"/>
  <c r="D195" i="1"/>
  <c r="D201" i="1"/>
  <c r="D204" i="1"/>
  <c r="D190" i="1"/>
  <c r="D212" i="1"/>
  <c r="D228" i="1"/>
  <c r="D197" i="1"/>
  <c r="D211" i="1"/>
  <c r="D214" i="1"/>
  <c r="D215" i="1"/>
  <c r="D224" i="1"/>
  <c r="D213" i="1"/>
  <c r="D226" i="1"/>
  <c r="D193" i="1"/>
  <c r="D194" i="1"/>
  <c r="D209" i="1"/>
  <c r="D222" i="1"/>
  <c r="D223" i="1"/>
  <c r="D229" i="1"/>
  <c r="D230" i="1"/>
  <c r="D185" i="1"/>
  <c r="D187" i="1"/>
  <c r="D188" i="1"/>
  <c r="D189" i="1"/>
  <c r="D186" i="1"/>
  <c r="D203" i="1"/>
  <c r="D191" i="1"/>
  <c r="D221" i="1"/>
  <c r="D37" i="1" l="1"/>
  <c r="D35" i="1"/>
  <c r="D31" i="1"/>
  <c r="D36" i="1"/>
  <c r="D29" i="1"/>
  <c r="D32" i="1"/>
  <c r="D28" i="1"/>
  <c r="G28" i="1" s="1"/>
  <c r="H28" i="1" s="1"/>
  <c r="C29" i="1" s="1"/>
  <c r="D39" i="1"/>
  <c r="D33" i="1"/>
  <c r="D38" i="1"/>
  <c r="D30" i="1"/>
  <c r="D34" i="1"/>
  <c r="E29" i="1" l="1"/>
  <c r="F29" i="1" s="1"/>
  <c r="G29" i="1" s="1"/>
  <c r="H29" i="1" l="1"/>
  <c r="C30" i="1" s="1"/>
  <c r="E30" i="1" l="1"/>
  <c r="F30" i="1" s="1"/>
  <c r="G30" i="1" s="1"/>
  <c r="H30" i="1" l="1"/>
  <c r="C31" i="1" s="1"/>
  <c r="E31" i="1" l="1"/>
  <c r="F31" i="1" s="1"/>
  <c r="G31" i="1" s="1"/>
  <c r="H31" i="1" l="1"/>
  <c r="C32" i="1" s="1"/>
  <c r="E32" i="1" l="1"/>
  <c r="F32" i="1" s="1"/>
  <c r="G32" i="1" s="1"/>
  <c r="H32" i="1" l="1"/>
  <c r="C33" i="1" s="1"/>
  <c r="E33" i="1" l="1"/>
  <c r="F33" i="1" s="1"/>
  <c r="G33" i="1" s="1"/>
  <c r="H33" i="1" l="1"/>
  <c r="C34" i="1" s="1"/>
  <c r="E34" i="1" l="1"/>
  <c r="F34" i="1" s="1"/>
  <c r="G34" i="1" s="1"/>
  <c r="H34" i="1" l="1"/>
  <c r="C35" i="1" s="1"/>
  <c r="E35" i="1" l="1"/>
  <c r="F35" i="1" s="1"/>
  <c r="G35" i="1" s="1"/>
  <c r="H35" i="1" l="1"/>
  <c r="C36" i="1" s="1"/>
  <c r="E36" i="1" s="1"/>
  <c r="F36" i="1" s="1"/>
  <c r="G36" i="1" s="1"/>
  <c r="H36" i="1" s="1"/>
  <c r="C37" i="1" s="1"/>
  <c r="E37" i="1" l="1"/>
  <c r="F37" i="1" s="1"/>
  <c r="G37" i="1" s="1"/>
  <c r="H37" i="1" l="1"/>
  <c r="C38" i="1" s="1"/>
  <c r="E38" i="1" l="1"/>
  <c r="F38" i="1" s="1"/>
  <c r="G38" i="1" s="1"/>
  <c r="H38" i="1" l="1"/>
  <c r="C39" i="1" s="1"/>
  <c r="E39" i="1" l="1"/>
  <c r="F39" i="1" s="1"/>
  <c r="G39" i="1" s="1"/>
  <c r="H39" i="1" l="1"/>
  <c r="F20" i="1" l="1"/>
  <c r="C40" i="1"/>
  <c r="C15" i="1" s="1"/>
  <c r="D51" i="1" l="1"/>
  <c r="E40" i="1"/>
  <c r="F40" i="1" s="1"/>
  <c r="G40" i="1" s="1"/>
  <c r="D49" i="1" l="1"/>
  <c r="D44" i="1"/>
  <c r="D42" i="1"/>
  <c r="D48" i="1"/>
  <c r="D41" i="1"/>
  <c r="D45" i="1"/>
  <c r="D47" i="1"/>
  <c r="D46" i="1"/>
  <c r="D43" i="1"/>
  <c r="D50" i="1"/>
  <c r="D40" i="1"/>
  <c r="H40" i="1"/>
  <c r="C41" i="1" s="1"/>
  <c r="E41" i="1" l="1"/>
  <c r="F41" i="1" s="1"/>
  <c r="G41" i="1" s="1"/>
  <c r="H41" i="1" l="1"/>
  <c r="C42" i="1" s="1"/>
  <c r="E42" i="1" l="1"/>
  <c r="F42" i="1" s="1"/>
  <c r="G42" i="1" s="1"/>
  <c r="H42" i="1" l="1"/>
  <c r="C43" i="1" s="1"/>
  <c r="E43" i="1" s="1"/>
  <c r="F43" i="1" s="1"/>
  <c r="G43" i="1" s="1"/>
  <c r="H43" i="1" l="1"/>
  <c r="C44" i="1" s="1"/>
  <c r="E44" i="1" l="1"/>
  <c r="F44" i="1" s="1"/>
  <c r="G44" i="1" s="1"/>
  <c r="H44" i="1" l="1"/>
  <c r="C45" i="1" s="1"/>
  <c r="E45" i="1" l="1"/>
  <c r="F45" i="1" s="1"/>
  <c r="G45" i="1" s="1"/>
  <c r="H45" i="1" l="1"/>
  <c r="C46" i="1" s="1"/>
  <c r="E46" i="1" l="1"/>
  <c r="F46" i="1" s="1"/>
  <c r="G46" i="1" s="1"/>
  <c r="H46" i="1" l="1"/>
  <c r="C47" i="1" s="1"/>
  <c r="E47" i="1" l="1"/>
  <c r="F47" i="1" s="1"/>
  <c r="G47" i="1" s="1"/>
  <c r="H47" i="1" l="1"/>
  <c r="C48" i="1" s="1"/>
  <c r="E48" i="1" l="1"/>
  <c r="F48" i="1" s="1"/>
  <c r="G48" i="1" s="1"/>
  <c r="H48" i="1" l="1"/>
  <c r="C49" i="1" s="1"/>
  <c r="E49" i="1" l="1"/>
  <c r="F49" i="1" s="1"/>
  <c r="G49" i="1" s="1"/>
  <c r="H49" i="1" l="1"/>
  <c r="C50" i="1" s="1"/>
  <c r="E50" i="1" l="1"/>
  <c r="F50" i="1" s="1"/>
  <c r="G50" i="1" s="1"/>
  <c r="H50" i="1" l="1"/>
  <c r="C51" i="1" s="1"/>
  <c r="E51" i="1" l="1"/>
  <c r="F51" i="1" s="1"/>
  <c r="G51" i="1" s="1"/>
  <c r="H51" i="1" l="1"/>
  <c r="C52" i="1" s="1"/>
  <c r="C16" i="1" s="1"/>
  <c r="E52" i="1" l="1"/>
  <c r="F52" i="1" s="1"/>
  <c r="F21" i="1" l="1"/>
  <c r="D182" i="1" l="1"/>
  <c r="D178" i="1"/>
  <c r="D183" i="1"/>
  <c r="D176" i="1"/>
  <c r="D179" i="1"/>
  <c r="D174" i="1"/>
  <c r="D175" i="1"/>
  <c r="D177" i="1"/>
  <c r="D181" i="1"/>
  <c r="D172" i="1"/>
  <c r="D173" i="1"/>
  <c r="D180" i="1"/>
  <c r="D52" i="1"/>
  <c r="G52" i="1" s="1"/>
  <c r="H52" i="1" s="1"/>
  <c r="C53" i="1" s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E53" i="1" l="1"/>
  <c r="F53" i="1" s="1"/>
  <c r="G53" i="1" s="1"/>
  <c r="H53" i="1" s="1"/>
  <c r="C54" i="1" s="1"/>
  <c r="E54" i="1" l="1"/>
  <c r="F54" i="1" s="1"/>
  <c r="G54" i="1" s="1"/>
  <c r="H54" i="1" l="1"/>
  <c r="C55" i="1" s="1"/>
  <c r="E55" i="1" l="1"/>
  <c r="F55" i="1" s="1"/>
  <c r="G55" i="1" s="1"/>
  <c r="H55" i="1" l="1"/>
  <c r="C56" i="1" s="1"/>
  <c r="E56" i="1" l="1"/>
  <c r="F56" i="1" s="1"/>
  <c r="G56" i="1" s="1"/>
  <c r="H56" i="1" l="1"/>
  <c r="C57" i="1" s="1"/>
  <c r="E57" i="1" l="1"/>
  <c r="F57" i="1" s="1"/>
  <c r="G57" i="1" s="1"/>
  <c r="H57" i="1" l="1"/>
  <c r="C58" i="1" s="1"/>
  <c r="E58" i="1"/>
  <c r="F58" i="1" s="1"/>
  <c r="G58" i="1" s="1"/>
  <c r="H58" i="1" l="1"/>
  <c r="C59" i="1" s="1"/>
  <c r="E59" i="1" l="1"/>
  <c r="F59" i="1" s="1"/>
  <c r="G59" i="1" s="1"/>
  <c r="H59" i="1" l="1"/>
  <c r="C60" i="1" s="1"/>
  <c r="E60" i="1" l="1"/>
  <c r="F60" i="1" s="1"/>
  <c r="G60" i="1" s="1"/>
  <c r="H60" i="1" l="1"/>
  <c r="C61" i="1" s="1"/>
  <c r="E61" i="1" l="1"/>
  <c r="F61" i="1" s="1"/>
  <c r="G61" i="1" s="1"/>
  <c r="H61" i="1" l="1"/>
  <c r="C62" i="1" s="1"/>
  <c r="E62" i="1" l="1"/>
  <c r="F62" i="1" s="1"/>
  <c r="G62" i="1" s="1"/>
  <c r="H62" i="1" l="1"/>
  <c r="C63" i="1" s="1"/>
  <c r="E63" i="1" l="1"/>
  <c r="F63" i="1" s="1"/>
  <c r="G63" i="1" s="1"/>
  <c r="H63" i="1" l="1"/>
  <c r="C64" i="1" s="1"/>
  <c r="E64" i="1" l="1"/>
  <c r="F64" i="1" s="1"/>
  <c r="G64" i="1" s="1"/>
  <c r="H64" i="1" l="1"/>
  <c r="C65" i="1" s="1"/>
  <c r="E65" i="1" l="1"/>
  <c r="F65" i="1" s="1"/>
  <c r="G65" i="1" s="1"/>
  <c r="H65" i="1" l="1"/>
  <c r="C66" i="1" s="1"/>
  <c r="E66" i="1"/>
  <c r="F66" i="1" s="1"/>
  <c r="G66" i="1" s="1"/>
  <c r="H66" i="1" l="1"/>
  <c r="C67" i="1" s="1"/>
  <c r="E67" i="1" l="1"/>
  <c r="F67" i="1" s="1"/>
  <c r="G67" i="1" s="1"/>
  <c r="H67" i="1" l="1"/>
  <c r="C68" i="1" s="1"/>
  <c r="E68" i="1" l="1"/>
  <c r="F68" i="1" s="1"/>
  <c r="G68" i="1" s="1"/>
  <c r="H68" i="1" l="1"/>
  <c r="C69" i="1" s="1"/>
  <c r="E69" i="1" l="1"/>
  <c r="F69" i="1" s="1"/>
  <c r="G69" i="1" s="1"/>
  <c r="H69" i="1" l="1"/>
  <c r="C70" i="1" s="1"/>
  <c r="E70" i="1" l="1"/>
  <c r="F70" i="1" s="1"/>
  <c r="G70" i="1" s="1"/>
  <c r="H70" i="1" l="1"/>
  <c r="C71" i="1" s="1"/>
  <c r="E71" i="1"/>
  <c r="F71" i="1" s="1"/>
  <c r="G71" i="1" s="1"/>
  <c r="H71" i="1" l="1"/>
  <c r="C72" i="1" s="1"/>
  <c r="E72" i="1" l="1"/>
  <c r="F72" i="1" s="1"/>
  <c r="G72" i="1" s="1"/>
  <c r="H72" i="1" l="1"/>
  <c r="C73" i="1" s="1"/>
  <c r="E73" i="1"/>
  <c r="F73" i="1" s="1"/>
  <c r="G73" i="1" s="1"/>
  <c r="H73" i="1" l="1"/>
  <c r="C74" i="1" s="1"/>
  <c r="E74" i="1" l="1"/>
  <c r="F74" i="1" s="1"/>
  <c r="G74" i="1" s="1"/>
  <c r="H74" i="1" l="1"/>
  <c r="C75" i="1" s="1"/>
  <c r="E75" i="1" l="1"/>
  <c r="F75" i="1" s="1"/>
  <c r="G75" i="1" s="1"/>
  <c r="H75" i="1" l="1"/>
  <c r="C76" i="1" s="1"/>
  <c r="E76" i="1" l="1"/>
  <c r="F76" i="1" s="1"/>
  <c r="G76" i="1" s="1"/>
  <c r="H76" i="1" l="1"/>
  <c r="C77" i="1" s="1"/>
  <c r="E77" i="1" l="1"/>
  <c r="F77" i="1" s="1"/>
  <c r="G77" i="1" s="1"/>
  <c r="H77" i="1"/>
  <c r="C78" i="1" s="1"/>
  <c r="E78" i="1" l="1"/>
  <c r="F78" i="1" s="1"/>
  <c r="G78" i="1" s="1"/>
  <c r="H78" i="1" l="1"/>
  <c r="C79" i="1" s="1"/>
  <c r="E79" i="1" l="1"/>
  <c r="F79" i="1" s="1"/>
  <c r="G79" i="1" s="1"/>
  <c r="H79" i="1" l="1"/>
  <c r="C80" i="1" s="1"/>
  <c r="E80" i="1" l="1"/>
  <c r="F80" i="1" s="1"/>
  <c r="G80" i="1" s="1"/>
  <c r="H80" i="1" l="1"/>
  <c r="C81" i="1" s="1"/>
  <c r="E81" i="1" l="1"/>
  <c r="F81" i="1" s="1"/>
  <c r="G81" i="1" s="1"/>
  <c r="H81" i="1" l="1"/>
  <c r="C82" i="1" s="1"/>
  <c r="E82" i="1" l="1"/>
  <c r="F82" i="1" s="1"/>
  <c r="G82" i="1" s="1"/>
  <c r="H82" i="1" l="1"/>
  <c r="C83" i="1" s="1"/>
  <c r="E83" i="1"/>
  <c r="F83" i="1" s="1"/>
  <c r="G83" i="1" s="1"/>
  <c r="H83" i="1" l="1"/>
  <c r="C84" i="1" s="1"/>
  <c r="E84" i="1" l="1"/>
  <c r="F84" i="1" s="1"/>
  <c r="G84" i="1" s="1"/>
  <c r="H84" i="1" s="1"/>
  <c r="C85" i="1" s="1"/>
  <c r="E85" i="1" l="1"/>
  <c r="F85" i="1" s="1"/>
  <c r="G85" i="1" s="1"/>
  <c r="H85" i="1" l="1"/>
  <c r="C86" i="1" s="1"/>
  <c r="E86" i="1" l="1"/>
  <c r="F86" i="1" s="1"/>
  <c r="G86" i="1" s="1"/>
  <c r="H86" i="1" l="1"/>
  <c r="C87" i="1" s="1"/>
  <c r="E87" i="1" l="1"/>
  <c r="F87" i="1" s="1"/>
  <c r="G87" i="1" s="1"/>
  <c r="H87" i="1" l="1"/>
  <c r="C88" i="1" s="1"/>
  <c r="E88" i="1" l="1"/>
  <c r="F88" i="1" s="1"/>
  <c r="G88" i="1" s="1"/>
  <c r="H88" i="1" l="1"/>
  <c r="C89" i="1" s="1"/>
  <c r="E89" i="1" l="1"/>
  <c r="F89" i="1" s="1"/>
  <c r="G89" i="1" s="1"/>
  <c r="H89" i="1" l="1"/>
  <c r="C90" i="1" s="1"/>
  <c r="E90" i="1" l="1"/>
  <c r="F90" i="1" s="1"/>
  <c r="G90" i="1" s="1"/>
  <c r="H90" i="1" l="1"/>
  <c r="C91" i="1" s="1"/>
  <c r="E91" i="1" l="1"/>
  <c r="F91" i="1" s="1"/>
  <c r="G91" i="1" s="1"/>
  <c r="H91" i="1" l="1"/>
  <c r="C92" i="1" s="1"/>
  <c r="E92" i="1" l="1"/>
  <c r="F92" i="1" s="1"/>
  <c r="G92" i="1" s="1"/>
  <c r="H92" i="1" l="1"/>
  <c r="C93" i="1" s="1"/>
  <c r="E93" i="1" l="1"/>
  <c r="F93" i="1" s="1"/>
  <c r="G93" i="1" s="1"/>
  <c r="H93" i="1" s="1"/>
  <c r="C94" i="1" s="1"/>
  <c r="E94" i="1" l="1"/>
  <c r="F94" i="1" s="1"/>
  <c r="G94" i="1" s="1"/>
  <c r="H94" i="1" l="1"/>
  <c r="C95" i="1" s="1"/>
  <c r="E95" i="1" l="1"/>
  <c r="F95" i="1" s="1"/>
  <c r="G95" i="1" s="1"/>
  <c r="H95" i="1" l="1"/>
  <c r="C96" i="1" s="1"/>
  <c r="E96" i="1" l="1"/>
  <c r="F96" i="1" s="1"/>
  <c r="G96" i="1" s="1"/>
  <c r="H96" i="1" l="1"/>
  <c r="C97" i="1" s="1"/>
  <c r="E97" i="1" l="1"/>
  <c r="F97" i="1" s="1"/>
  <c r="G97" i="1" s="1"/>
  <c r="H97" i="1" l="1"/>
  <c r="C98" i="1" s="1"/>
  <c r="E98" i="1" l="1"/>
  <c r="F98" i="1" s="1"/>
  <c r="G98" i="1" s="1"/>
  <c r="H98" i="1" l="1"/>
  <c r="C99" i="1" s="1"/>
  <c r="E99" i="1" l="1"/>
  <c r="F99" i="1" s="1"/>
  <c r="G99" i="1" s="1"/>
  <c r="H99" i="1" l="1"/>
  <c r="C100" i="1" s="1"/>
  <c r="E100" i="1" l="1"/>
  <c r="F100" i="1" s="1"/>
  <c r="G100" i="1" s="1"/>
  <c r="H100" i="1" l="1"/>
  <c r="C101" i="1" s="1"/>
  <c r="E101" i="1" l="1"/>
  <c r="F101" i="1" s="1"/>
  <c r="G101" i="1" s="1"/>
  <c r="H101" i="1" l="1"/>
  <c r="C102" i="1" s="1"/>
  <c r="E102" i="1" l="1"/>
  <c r="F102" i="1" s="1"/>
  <c r="G102" i="1" s="1"/>
  <c r="H102" i="1" l="1"/>
  <c r="C103" i="1" s="1"/>
  <c r="E103" i="1" l="1"/>
  <c r="F103" i="1" s="1"/>
  <c r="G103" i="1" s="1"/>
  <c r="H103" i="1" l="1"/>
  <c r="C104" i="1" s="1"/>
  <c r="E104" i="1" l="1"/>
  <c r="F104" i="1" s="1"/>
  <c r="G104" i="1" s="1"/>
  <c r="H104" i="1" l="1"/>
  <c r="C105" i="1" s="1"/>
  <c r="E105" i="1" l="1"/>
  <c r="F105" i="1" s="1"/>
  <c r="G105" i="1" s="1"/>
  <c r="H105" i="1"/>
  <c r="C106" i="1" s="1"/>
  <c r="E106" i="1" l="1"/>
  <c r="F106" i="1" s="1"/>
  <c r="G106" i="1" s="1"/>
  <c r="H106" i="1" l="1"/>
  <c r="C107" i="1" s="1"/>
  <c r="E107" i="1" l="1"/>
  <c r="F107" i="1" s="1"/>
  <c r="G107" i="1" s="1"/>
  <c r="H107" i="1" l="1"/>
  <c r="C108" i="1" s="1"/>
  <c r="E108" i="1" l="1"/>
  <c r="F108" i="1" s="1"/>
  <c r="G108" i="1" s="1"/>
  <c r="H108" i="1" s="1"/>
  <c r="C109" i="1" s="1"/>
  <c r="E109" i="1" l="1"/>
  <c r="F109" i="1" s="1"/>
  <c r="G109" i="1" s="1"/>
  <c r="H109" i="1" s="1"/>
  <c r="C110" i="1" s="1"/>
  <c r="E110" i="1" l="1"/>
  <c r="F110" i="1" s="1"/>
  <c r="G110" i="1" s="1"/>
  <c r="H110" i="1" l="1"/>
  <c r="C111" i="1" s="1"/>
  <c r="E111" i="1" l="1"/>
  <c r="F111" i="1" s="1"/>
  <c r="G111" i="1" s="1"/>
  <c r="H111" i="1" l="1"/>
  <c r="C112" i="1" s="1"/>
  <c r="E112" i="1" l="1"/>
  <c r="F112" i="1" s="1"/>
  <c r="G112" i="1" s="1"/>
  <c r="H112" i="1" l="1"/>
  <c r="C113" i="1" s="1"/>
  <c r="E113" i="1"/>
  <c r="F113" i="1" s="1"/>
  <c r="G113" i="1" s="1"/>
  <c r="H113" i="1" l="1"/>
  <c r="C114" i="1" s="1"/>
  <c r="E114" i="1" l="1"/>
  <c r="F114" i="1" s="1"/>
  <c r="G114" i="1" s="1"/>
  <c r="H114" i="1" l="1"/>
  <c r="C115" i="1" s="1"/>
  <c r="E115" i="1" l="1"/>
  <c r="F115" i="1" s="1"/>
  <c r="G115" i="1" s="1"/>
  <c r="H115" i="1" l="1"/>
  <c r="C116" i="1" s="1"/>
  <c r="E116" i="1" l="1"/>
  <c r="F116" i="1" s="1"/>
  <c r="G116" i="1" s="1"/>
  <c r="H116" i="1" l="1"/>
  <c r="C117" i="1" s="1"/>
  <c r="E117" i="1" l="1"/>
  <c r="F117" i="1" s="1"/>
  <c r="G117" i="1" s="1"/>
  <c r="H117" i="1" l="1"/>
  <c r="C118" i="1" s="1"/>
  <c r="E118" i="1" l="1"/>
  <c r="F118" i="1" s="1"/>
  <c r="G118" i="1" s="1"/>
  <c r="H118" i="1" l="1"/>
  <c r="C119" i="1" s="1"/>
  <c r="E119" i="1"/>
  <c r="F119" i="1" s="1"/>
  <c r="G119" i="1" s="1"/>
  <c r="H119" i="1" l="1"/>
  <c r="C120" i="1" s="1"/>
  <c r="E120" i="1" l="1"/>
  <c r="F120" i="1" s="1"/>
  <c r="G120" i="1" s="1"/>
  <c r="H120" i="1" l="1"/>
  <c r="C121" i="1" s="1"/>
  <c r="E121" i="1" l="1"/>
  <c r="F121" i="1" s="1"/>
  <c r="G121" i="1" s="1"/>
  <c r="H121" i="1" l="1"/>
  <c r="C122" i="1" s="1"/>
  <c r="E122" i="1" l="1"/>
  <c r="F122" i="1" s="1"/>
  <c r="G122" i="1" s="1"/>
  <c r="H122" i="1" l="1"/>
  <c r="C123" i="1" s="1"/>
  <c r="E123" i="1" l="1"/>
  <c r="F123" i="1" s="1"/>
  <c r="G123" i="1" s="1"/>
  <c r="H123" i="1" l="1"/>
  <c r="C124" i="1" s="1"/>
  <c r="E124" i="1" l="1"/>
  <c r="F124" i="1" s="1"/>
  <c r="G124" i="1" s="1"/>
  <c r="H124" i="1" s="1"/>
  <c r="C125" i="1" s="1"/>
  <c r="E125" i="1" l="1"/>
  <c r="F125" i="1" s="1"/>
  <c r="G125" i="1" s="1"/>
  <c r="H125" i="1" l="1"/>
  <c r="C126" i="1" s="1"/>
  <c r="E126" i="1" l="1"/>
  <c r="F126" i="1" s="1"/>
  <c r="G126" i="1" s="1"/>
  <c r="H126" i="1" l="1"/>
  <c r="C127" i="1" s="1"/>
  <c r="E127" i="1" l="1"/>
  <c r="F127" i="1" s="1"/>
  <c r="G127" i="1" s="1"/>
  <c r="H127" i="1" l="1"/>
  <c r="C128" i="1" s="1"/>
  <c r="E128" i="1" l="1"/>
  <c r="F128" i="1" s="1"/>
  <c r="G128" i="1" s="1"/>
  <c r="H128" i="1" l="1"/>
  <c r="C129" i="1" s="1"/>
  <c r="E129" i="1" l="1"/>
  <c r="F129" i="1" s="1"/>
  <c r="G129" i="1" s="1"/>
  <c r="H129" i="1" l="1"/>
  <c r="C130" i="1" s="1"/>
  <c r="E130" i="1" l="1"/>
  <c r="F130" i="1" s="1"/>
  <c r="G130" i="1" s="1"/>
  <c r="H130" i="1" l="1"/>
  <c r="C131" i="1" s="1"/>
  <c r="E131" i="1" s="1"/>
  <c r="F131" i="1" s="1"/>
  <c r="G131" i="1" s="1"/>
  <c r="H131" i="1" l="1"/>
  <c r="C132" i="1" s="1"/>
  <c r="E132" i="1" l="1"/>
  <c r="F132" i="1" s="1"/>
  <c r="G132" i="1" s="1"/>
  <c r="H132" i="1" l="1"/>
  <c r="C133" i="1" s="1"/>
  <c r="E133" i="1" l="1"/>
  <c r="F133" i="1" s="1"/>
  <c r="G133" i="1" s="1"/>
  <c r="H133" i="1" l="1"/>
  <c r="C134" i="1" s="1"/>
  <c r="E134" i="1" l="1"/>
  <c r="F134" i="1" s="1"/>
  <c r="G134" i="1" s="1"/>
  <c r="H134" i="1" l="1"/>
  <c r="C135" i="1" s="1"/>
  <c r="E135" i="1" l="1"/>
  <c r="F135" i="1" s="1"/>
  <c r="G135" i="1" s="1"/>
  <c r="H135" i="1" l="1"/>
  <c r="C136" i="1" s="1"/>
  <c r="E136" i="1" l="1"/>
  <c r="F136" i="1" s="1"/>
  <c r="G136" i="1" s="1"/>
  <c r="H136" i="1" l="1"/>
  <c r="C137" i="1" s="1"/>
  <c r="E137" i="1"/>
  <c r="F137" i="1" s="1"/>
  <c r="G137" i="1" s="1"/>
  <c r="H137" i="1" l="1"/>
  <c r="C138" i="1" s="1"/>
  <c r="E138" i="1" l="1"/>
  <c r="F138" i="1" s="1"/>
  <c r="G138" i="1" s="1"/>
  <c r="H138" i="1" l="1"/>
  <c r="C139" i="1" s="1"/>
  <c r="E139" i="1" l="1"/>
  <c r="F139" i="1" s="1"/>
  <c r="G139" i="1" s="1"/>
  <c r="H139" i="1" l="1"/>
  <c r="C140" i="1" s="1"/>
  <c r="E140" i="1" l="1"/>
  <c r="F140" i="1" s="1"/>
  <c r="G140" i="1" s="1"/>
  <c r="H140" i="1" l="1"/>
  <c r="C141" i="1" s="1"/>
  <c r="E141" i="1" l="1"/>
  <c r="F141" i="1" s="1"/>
  <c r="G141" i="1" s="1"/>
  <c r="H141" i="1" l="1"/>
  <c r="C142" i="1" s="1"/>
  <c r="E142" i="1" l="1"/>
  <c r="F142" i="1" s="1"/>
  <c r="G142" i="1" s="1"/>
  <c r="H142" i="1" l="1"/>
  <c r="C143" i="1" s="1"/>
  <c r="E143" i="1" l="1"/>
  <c r="F143" i="1" s="1"/>
  <c r="G143" i="1" s="1"/>
  <c r="H143" i="1" l="1"/>
  <c r="C144" i="1" s="1"/>
  <c r="E144" i="1" l="1"/>
  <c r="F144" i="1" s="1"/>
  <c r="G144" i="1" s="1"/>
  <c r="H144" i="1" l="1"/>
  <c r="C145" i="1" s="1"/>
  <c r="E145" i="1" l="1"/>
  <c r="F145" i="1" s="1"/>
  <c r="G145" i="1" s="1"/>
  <c r="H145" i="1" l="1"/>
  <c r="C146" i="1" s="1"/>
  <c r="E146" i="1" l="1"/>
  <c r="F146" i="1" s="1"/>
  <c r="G146" i="1" s="1"/>
  <c r="H146" i="1" l="1"/>
  <c r="C147" i="1" s="1"/>
  <c r="E147" i="1" l="1"/>
  <c r="F147" i="1" s="1"/>
  <c r="G147" i="1" s="1"/>
  <c r="H147" i="1" l="1"/>
  <c r="C148" i="1" s="1"/>
  <c r="E148" i="1" s="1"/>
  <c r="F148" i="1" s="1"/>
  <c r="G148" i="1" s="1"/>
  <c r="H148" i="1" s="1"/>
  <c r="C149" i="1" s="1"/>
  <c r="E149" i="1" l="1"/>
  <c r="F149" i="1" s="1"/>
  <c r="G149" i="1" s="1"/>
  <c r="H149" i="1" l="1"/>
  <c r="C150" i="1" s="1"/>
  <c r="E150" i="1"/>
  <c r="F150" i="1" s="1"/>
  <c r="G150" i="1" s="1"/>
  <c r="H150" i="1" l="1"/>
  <c r="C151" i="1" s="1"/>
  <c r="E151" i="1"/>
  <c r="F151" i="1" s="1"/>
  <c r="G151" i="1" s="1"/>
  <c r="H151" i="1" l="1"/>
  <c r="C152" i="1" s="1"/>
  <c r="E152" i="1" l="1"/>
  <c r="F152" i="1" s="1"/>
  <c r="G152" i="1" s="1"/>
  <c r="H152" i="1"/>
  <c r="C153" i="1" s="1"/>
  <c r="E153" i="1" l="1"/>
  <c r="F153" i="1" s="1"/>
  <c r="G153" i="1" s="1"/>
  <c r="H153" i="1" l="1"/>
  <c r="C154" i="1" s="1"/>
  <c r="E154" i="1" l="1"/>
  <c r="F154" i="1" s="1"/>
  <c r="G154" i="1" s="1"/>
  <c r="H154" i="1" l="1"/>
  <c r="C155" i="1" s="1"/>
  <c r="E155" i="1" l="1"/>
  <c r="F155" i="1" s="1"/>
  <c r="G155" i="1" s="1"/>
  <c r="H155" i="1" l="1"/>
  <c r="C156" i="1" s="1"/>
  <c r="E156" i="1" l="1"/>
  <c r="F156" i="1" s="1"/>
  <c r="G156" i="1" s="1"/>
  <c r="H156" i="1" l="1"/>
  <c r="C157" i="1" s="1"/>
  <c r="E157" i="1" l="1"/>
  <c r="F157" i="1" s="1"/>
  <c r="G157" i="1" s="1"/>
  <c r="H157" i="1" l="1"/>
  <c r="C158" i="1" s="1"/>
  <c r="E158" i="1" l="1"/>
  <c r="F158" i="1" s="1"/>
  <c r="G158" i="1" s="1"/>
  <c r="H158" i="1" l="1"/>
  <c r="C159" i="1" s="1"/>
  <c r="E159" i="1" l="1"/>
  <c r="F159" i="1" s="1"/>
  <c r="G159" i="1" s="1"/>
  <c r="H159" i="1" l="1"/>
  <c r="C160" i="1" s="1"/>
  <c r="E160" i="1" l="1"/>
  <c r="F160" i="1" s="1"/>
  <c r="G160" i="1" s="1"/>
  <c r="H160" i="1" l="1"/>
  <c r="C161" i="1" s="1"/>
  <c r="E161" i="1" l="1"/>
  <c r="F161" i="1" s="1"/>
  <c r="G161" i="1" s="1"/>
  <c r="H161" i="1" l="1"/>
  <c r="C162" i="1" s="1"/>
  <c r="E162" i="1" l="1"/>
  <c r="F162" i="1" s="1"/>
  <c r="G162" i="1" s="1"/>
  <c r="H162" i="1" l="1"/>
  <c r="C163" i="1" s="1"/>
  <c r="E163" i="1" l="1"/>
  <c r="F163" i="1" s="1"/>
  <c r="G163" i="1" s="1"/>
  <c r="H163" i="1" l="1"/>
  <c r="C164" i="1" s="1"/>
  <c r="E164" i="1" l="1"/>
  <c r="F164" i="1" s="1"/>
  <c r="G164" i="1" s="1"/>
  <c r="H164" i="1" l="1"/>
  <c r="C165" i="1" s="1"/>
  <c r="E165" i="1" l="1"/>
  <c r="F165" i="1" s="1"/>
  <c r="G165" i="1" s="1"/>
  <c r="H165" i="1" l="1"/>
  <c r="C166" i="1" s="1"/>
  <c r="E166" i="1" l="1"/>
  <c r="F166" i="1" s="1"/>
  <c r="G166" i="1" s="1"/>
  <c r="H166" i="1" l="1"/>
  <c r="C167" i="1" s="1"/>
  <c r="E167" i="1" l="1"/>
  <c r="F167" i="1" s="1"/>
  <c r="G167" i="1" s="1"/>
  <c r="H167" i="1" l="1"/>
  <c r="C168" i="1" s="1"/>
  <c r="E168" i="1" l="1"/>
  <c r="F168" i="1" s="1"/>
  <c r="G168" i="1" s="1"/>
  <c r="H168" i="1" l="1"/>
  <c r="C169" i="1" s="1"/>
  <c r="E169" i="1" l="1"/>
  <c r="F169" i="1" s="1"/>
  <c r="G169" i="1" s="1"/>
  <c r="H169" i="1" l="1"/>
  <c r="C170" i="1" s="1"/>
  <c r="E170" i="1" l="1"/>
  <c r="F170" i="1" s="1"/>
  <c r="G170" i="1" s="1"/>
  <c r="H170" i="1" l="1"/>
  <c r="C171" i="1" s="1"/>
  <c r="E171" i="1" l="1"/>
  <c r="F171" i="1" s="1"/>
  <c r="G171" i="1" s="1"/>
  <c r="H171" i="1" l="1"/>
  <c r="F22" i="1" l="1"/>
  <c r="C172" i="1"/>
  <c r="E172" i="1" l="1"/>
  <c r="F172" i="1" s="1"/>
  <c r="G172" i="1" s="1"/>
  <c r="H172" i="1" l="1"/>
  <c r="C173" i="1" s="1"/>
  <c r="E173" i="1" l="1"/>
  <c r="F173" i="1" s="1"/>
  <c r="G173" i="1" s="1"/>
  <c r="H173" i="1" l="1"/>
  <c r="C174" i="1" s="1"/>
  <c r="E174" i="1" l="1"/>
  <c r="F174" i="1" s="1"/>
  <c r="G174" i="1" s="1"/>
  <c r="H174" i="1" l="1"/>
  <c r="C175" i="1" s="1"/>
  <c r="E175" i="1" l="1"/>
  <c r="F175" i="1" s="1"/>
  <c r="G175" i="1" s="1"/>
  <c r="H175" i="1" l="1"/>
  <c r="C176" i="1" s="1"/>
  <c r="E176" i="1" l="1"/>
  <c r="F176" i="1" s="1"/>
  <c r="G176" i="1" s="1"/>
  <c r="H176" i="1" s="1"/>
  <c r="C177" i="1" s="1"/>
  <c r="E177" i="1" l="1"/>
  <c r="F177" i="1" s="1"/>
  <c r="G177" i="1" s="1"/>
  <c r="H177" i="1" l="1"/>
  <c r="C178" i="1" s="1"/>
  <c r="E178" i="1" l="1"/>
  <c r="F178" i="1" s="1"/>
  <c r="G178" i="1" s="1"/>
  <c r="H178" i="1" l="1"/>
  <c r="C179" i="1" s="1"/>
  <c r="E179" i="1" l="1"/>
  <c r="F179" i="1" s="1"/>
  <c r="G179" i="1" s="1"/>
  <c r="H179" i="1" s="1"/>
  <c r="C180" i="1" s="1"/>
  <c r="E180" i="1" l="1"/>
  <c r="F180" i="1" s="1"/>
  <c r="G180" i="1" s="1"/>
  <c r="H180" i="1" l="1"/>
  <c r="C181" i="1" s="1"/>
  <c r="E181" i="1" l="1"/>
  <c r="F181" i="1" s="1"/>
  <c r="G181" i="1" s="1"/>
  <c r="H181" i="1" l="1"/>
  <c r="C182" i="1" s="1"/>
  <c r="E182" i="1" l="1"/>
  <c r="F182" i="1" s="1"/>
  <c r="G182" i="1" s="1"/>
  <c r="H182" i="1" l="1"/>
  <c r="C183" i="1" s="1"/>
  <c r="E183" i="1" l="1"/>
  <c r="F183" i="1" s="1"/>
  <c r="G183" i="1" s="1"/>
  <c r="H183" i="1" l="1"/>
  <c r="C184" i="1" s="1"/>
  <c r="E184" i="1" l="1"/>
  <c r="F184" i="1" s="1"/>
  <c r="G184" i="1" s="1"/>
  <c r="H184" i="1" l="1"/>
  <c r="C185" i="1" s="1"/>
  <c r="E185" i="1" l="1"/>
  <c r="F185" i="1" s="1"/>
  <c r="G185" i="1" s="1"/>
  <c r="H185" i="1" l="1"/>
  <c r="C186" i="1" s="1"/>
  <c r="E186" i="1" l="1"/>
  <c r="F186" i="1" s="1"/>
  <c r="G186" i="1" s="1"/>
  <c r="H186" i="1" l="1"/>
  <c r="C187" i="1" s="1"/>
  <c r="E187" i="1" l="1"/>
  <c r="F187" i="1" s="1"/>
  <c r="G187" i="1" s="1"/>
  <c r="H187" i="1" l="1"/>
  <c r="C188" i="1" s="1"/>
  <c r="E188" i="1" l="1"/>
  <c r="F188" i="1" s="1"/>
  <c r="G188" i="1" s="1"/>
  <c r="H188" i="1" l="1"/>
  <c r="C189" i="1" s="1"/>
  <c r="E189" i="1" l="1"/>
  <c r="F189" i="1" s="1"/>
  <c r="G189" i="1" s="1"/>
  <c r="H189" i="1" l="1"/>
  <c r="C190" i="1" s="1"/>
  <c r="E190" i="1" l="1"/>
  <c r="F190" i="1" s="1"/>
  <c r="G190" i="1" s="1"/>
  <c r="H190" i="1" l="1"/>
  <c r="C191" i="1" s="1"/>
  <c r="E191" i="1" l="1"/>
  <c r="F191" i="1" s="1"/>
  <c r="G191" i="1" s="1"/>
  <c r="H191" i="1" l="1"/>
  <c r="C192" i="1" s="1"/>
  <c r="E192" i="1" l="1"/>
  <c r="F192" i="1" s="1"/>
  <c r="G192" i="1" s="1"/>
  <c r="H192" i="1" l="1"/>
  <c r="C193" i="1" s="1"/>
  <c r="E193" i="1" s="1"/>
  <c r="F193" i="1" s="1"/>
  <c r="G193" i="1" s="1"/>
  <c r="H193" i="1" l="1"/>
  <c r="C194" i="1" s="1"/>
  <c r="E194" i="1" l="1"/>
  <c r="F194" i="1" s="1"/>
  <c r="G194" i="1" s="1"/>
  <c r="H194" i="1" l="1"/>
  <c r="C195" i="1" s="1"/>
  <c r="E195" i="1" l="1"/>
  <c r="F195" i="1" s="1"/>
  <c r="G195" i="1" s="1"/>
  <c r="H195" i="1"/>
  <c r="C196" i="1" s="1"/>
  <c r="E196" i="1" l="1"/>
  <c r="F196" i="1" s="1"/>
  <c r="G196" i="1" s="1"/>
  <c r="H196" i="1"/>
  <c r="C197" i="1" s="1"/>
  <c r="E197" i="1" l="1"/>
  <c r="F197" i="1" s="1"/>
  <c r="G197" i="1" s="1"/>
  <c r="H197" i="1" s="1"/>
  <c r="C198" i="1" s="1"/>
  <c r="E198" i="1" l="1"/>
  <c r="F198" i="1" s="1"/>
  <c r="G198" i="1" s="1"/>
  <c r="H198" i="1" l="1"/>
  <c r="C199" i="1" s="1"/>
  <c r="E199" i="1" l="1"/>
  <c r="F199" i="1" s="1"/>
  <c r="G199" i="1" s="1"/>
  <c r="H199" i="1" l="1"/>
  <c r="C200" i="1" s="1"/>
  <c r="E200" i="1" l="1"/>
  <c r="F200" i="1" s="1"/>
  <c r="G200" i="1" s="1"/>
  <c r="H200" i="1" l="1"/>
  <c r="C201" i="1" s="1"/>
  <c r="E201" i="1" s="1"/>
  <c r="F201" i="1" s="1"/>
  <c r="G201" i="1" s="1"/>
  <c r="H201" i="1" l="1"/>
  <c r="C202" i="1" s="1"/>
  <c r="E202" i="1" l="1"/>
  <c r="F202" i="1" s="1"/>
  <c r="G202" i="1" s="1"/>
  <c r="H202" i="1" l="1"/>
  <c r="C203" i="1" s="1"/>
  <c r="E203" i="1" l="1"/>
  <c r="F203" i="1" s="1"/>
  <c r="G203" i="1" s="1"/>
  <c r="H203" i="1" l="1"/>
  <c r="C204" i="1" s="1"/>
  <c r="E204" i="1" l="1"/>
  <c r="F204" i="1" s="1"/>
  <c r="G204" i="1" s="1"/>
  <c r="H204" i="1" l="1"/>
  <c r="C205" i="1" s="1"/>
  <c r="E205" i="1"/>
  <c r="F205" i="1" s="1"/>
  <c r="G205" i="1" s="1"/>
  <c r="H205" i="1" l="1"/>
  <c r="C206" i="1" s="1"/>
  <c r="E206" i="1" l="1"/>
  <c r="F206" i="1" s="1"/>
  <c r="G206" i="1" s="1"/>
  <c r="H206" i="1" l="1"/>
  <c r="C207" i="1" s="1"/>
  <c r="E207" i="1" l="1"/>
  <c r="F207" i="1" s="1"/>
  <c r="G207" i="1" s="1"/>
  <c r="H207" i="1" l="1"/>
  <c r="C208" i="1" s="1"/>
  <c r="E208" i="1" l="1"/>
  <c r="F208" i="1" s="1"/>
  <c r="G208" i="1" s="1"/>
  <c r="H208" i="1" l="1"/>
  <c r="C209" i="1" s="1"/>
  <c r="E209" i="1" l="1"/>
  <c r="F209" i="1" s="1"/>
  <c r="G209" i="1" s="1"/>
  <c r="H209" i="1" l="1"/>
  <c r="C210" i="1" s="1"/>
  <c r="E210" i="1" l="1"/>
  <c r="F210" i="1" s="1"/>
  <c r="G210" i="1" s="1"/>
  <c r="H210" i="1" l="1"/>
  <c r="C211" i="1" s="1"/>
  <c r="E211" i="1" l="1"/>
  <c r="F211" i="1" s="1"/>
  <c r="G211" i="1" s="1"/>
  <c r="H211" i="1" l="1"/>
  <c r="C212" i="1" s="1"/>
  <c r="E212" i="1" s="1"/>
  <c r="F212" i="1" s="1"/>
  <c r="G212" i="1" s="1"/>
  <c r="H212" i="1" l="1"/>
  <c r="C213" i="1" s="1"/>
  <c r="E213" i="1" l="1"/>
  <c r="F213" i="1" s="1"/>
  <c r="G213" i="1" s="1"/>
  <c r="H213" i="1" l="1"/>
  <c r="C214" i="1" s="1"/>
  <c r="E214" i="1" s="1"/>
  <c r="F214" i="1" s="1"/>
  <c r="G214" i="1" s="1"/>
  <c r="H214" i="1" l="1"/>
  <c r="C215" i="1" s="1"/>
  <c r="E215" i="1" s="1"/>
  <c r="F215" i="1" s="1"/>
  <c r="G215" i="1" s="1"/>
  <c r="H215" i="1" s="1"/>
  <c r="C216" i="1" s="1"/>
  <c r="E216" i="1" l="1"/>
  <c r="F216" i="1" s="1"/>
  <c r="G216" i="1" s="1"/>
  <c r="H216" i="1" l="1"/>
  <c r="C217" i="1" s="1"/>
  <c r="E217" i="1" s="1"/>
  <c r="F217" i="1" l="1"/>
  <c r="G217" i="1" s="1"/>
  <c r="H217" i="1"/>
  <c r="C218" i="1" s="1"/>
  <c r="E218" i="1"/>
  <c r="F218" i="1" s="1"/>
  <c r="G218" i="1" s="1"/>
  <c r="H218" i="1" l="1"/>
  <c r="C219" i="1" s="1"/>
  <c r="E219" i="1" l="1"/>
  <c r="F219" i="1" s="1"/>
  <c r="G219" i="1" s="1"/>
  <c r="H219" i="1"/>
  <c r="C220" i="1" s="1"/>
  <c r="E220" i="1" l="1"/>
  <c r="F220" i="1" s="1"/>
  <c r="G220" i="1" s="1"/>
  <c r="H220" i="1" l="1"/>
  <c r="C221" i="1" s="1"/>
  <c r="E221" i="1" s="1"/>
  <c r="F221" i="1" s="1"/>
  <c r="G221" i="1" s="1"/>
  <c r="H221" i="1" l="1"/>
  <c r="C222" i="1" s="1"/>
  <c r="E222" i="1" l="1"/>
  <c r="F222" i="1" s="1"/>
  <c r="G222" i="1" s="1"/>
  <c r="H222" i="1" l="1"/>
  <c r="C223" i="1" s="1"/>
  <c r="E223" i="1" l="1"/>
  <c r="F223" i="1" s="1"/>
  <c r="G223" i="1" s="1"/>
  <c r="H223" i="1"/>
  <c r="C224" i="1" s="1"/>
  <c r="E224" i="1" l="1"/>
  <c r="F224" i="1" s="1"/>
  <c r="G224" i="1" s="1"/>
  <c r="H224" i="1"/>
  <c r="C225" i="1" s="1"/>
  <c r="E225" i="1" l="1"/>
  <c r="F225" i="1" s="1"/>
  <c r="G225" i="1" s="1"/>
  <c r="H225" i="1" l="1"/>
  <c r="C226" i="1" s="1"/>
  <c r="E226" i="1" l="1"/>
  <c r="F226" i="1" s="1"/>
  <c r="G226" i="1" s="1"/>
  <c r="H226" i="1" l="1"/>
  <c r="C227" i="1" s="1"/>
  <c r="E227" i="1" l="1"/>
  <c r="F227" i="1" s="1"/>
  <c r="G227" i="1" s="1"/>
  <c r="H227" i="1" l="1"/>
  <c r="C228" i="1" s="1"/>
  <c r="E228" i="1"/>
  <c r="F228" i="1" s="1"/>
  <c r="G228" i="1" s="1"/>
  <c r="H228" i="1" l="1"/>
  <c r="C229" i="1" s="1"/>
  <c r="E229" i="1"/>
  <c r="F229" i="1" s="1"/>
  <c r="G229" i="1" s="1"/>
  <c r="H229" i="1" l="1"/>
  <c r="C230" i="1" s="1"/>
  <c r="E230" i="1" l="1"/>
  <c r="F230" i="1" s="1"/>
  <c r="G230" i="1" s="1"/>
  <c r="H230" i="1" l="1"/>
  <c r="C231" i="1" s="1"/>
  <c r="E231" i="1" l="1"/>
  <c r="F231" i="1" s="1"/>
  <c r="G231" i="1" s="1"/>
  <c r="H231" i="1"/>
</calcChain>
</file>

<file path=xl/sharedStrings.xml><?xml version="1.0" encoding="utf-8"?>
<sst xmlns="http://schemas.openxmlformats.org/spreadsheetml/2006/main" count="28" uniqueCount="27">
  <si>
    <t xml:space="preserve">Principal Balance </t>
  </si>
  <si>
    <t>Interest Rate</t>
  </si>
  <si>
    <t>Phase</t>
  </si>
  <si>
    <t>Start Period (Months)</t>
  </si>
  <si>
    <t xml:space="preserve">End Period (Months) </t>
  </si>
  <si>
    <t>Interest-Only</t>
  </si>
  <si>
    <t>Amortization</t>
  </si>
  <si>
    <t>Amortizing</t>
  </si>
  <si>
    <t>Monthly Payments:</t>
  </si>
  <si>
    <t>Period</t>
  </si>
  <si>
    <t>Start Balance</t>
  </si>
  <si>
    <t>Payment</t>
  </si>
  <si>
    <t>Interest Accrued</t>
  </si>
  <si>
    <t>Interest Paid</t>
  </si>
  <si>
    <t>Principal Paid</t>
  </si>
  <si>
    <t>Ending Balance</t>
  </si>
  <si>
    <t>Payment Schedule</t>
  </si>
  <si>
    <t>Loan Summary</t>
  </si>
  <si>
    <t>Duration (Years)</t>
  </si>
  <si>
    <t>Principal Due at End Period</t>
  </si>
  <si>
    <t>This model is dynamic! All blue outlined cells can be manipulated to adjust loan terms as desired.</t>
  </si>
  <si>
    <t>Phasing Schedule</t>
  </si>
  <si>
    <t>Principal Balance Offered</t>
  </si>
  <si>
    <t>Amortization Phase Length</t>
  </si>
  <si>
    <t>https://dfi.sog.unc.edu/</t>
  </si>
  <si>
    <t>The table below illustrates potential payments during the amortization phase of the emergency loan, based on the principal balance and amortization period, with an assumed 7% interest rate.</t>
  </si>
  <si>
    <t>Deferment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</si>
</sst>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2" fillId="2" borderId="0" xfId="0" applyFont="1" applyFill="1"/>
    <xf numFmtId="0" fontId="0" fillId="0" borderId="0" xfId="0" applyAlignment="1">
      <alignment horizontal="left" indent="1"/>
    </xf>
    <xf numFmtId="0" fontId="3" fillId="3" borderId="0" xfId="0" applyFont="1" applyFill="1"/>
    <xf numFmtId="0" fontId="6" fillId="0" borderId="0" xfId="0" applyFont="1"/>
    <xf numFmtId="0" fontId="7" fillId="0" borderId="0" xfId="0" applyFont="1"/>
    <xf numFmtId="0" fontId="3" fillId="3" borderId="0" xfId="0" applyFont="1" applyFill="1" applyAlignment="1">
      <alignment horizontal="center"/>
    </xf>
    <xf numFmtId="164" fontId="5" fillId="4" borderId="1" xfId="1" applyNumberFormat="1" applyFont="1" applyFill="1" applyBorder="1"/>
    <xf numFmtId="9" fontId="5" fillId="4" borderId="1" xfId="0" applyNumberFormat="1" applyFont="1" applyFill="1" applyBorder="1"/>
    <xf numFmtId="0" fontId="5" fillId="4" borderId="1" xfId="0" applyFont="1" applyFill="1" applyBorder="1"/>
    <xf numFmtId="164" fontId="0" fillId="0" borderId="2" xfId="1" applyNumberFormat="1" applyFont="1" applyBorder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9" fillId="0" borderId="0" xfId="2" applyFont="1" applyFill="1"/>
    <xf numFmtId="0" fontId="4" fillId="0" borderId="0" xfId="0" applyFont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0" fontId="10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Balance and Payment Timeline of an Emergency Small Business Loan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Balance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'Loan Model'!$B$27:$B$171</c:f>
              <c:numCache>
                <c:formatCode>General</c:formatCode>
                <c:ptCount val="1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</c:numCache>
            </c:numRef>
          </c:cat>
          <c:val>
            <c:numRef>
              <c:f>'Loan Model'!$H$27:$H$171</c:f>
              <c:numCache>
                <c:formatCode>_("$"* #,##0_);_("$"* \(#,##0\);_("$"* "-"??_);_(@_)</c:formatCode>
                <c:ptCount val="145"/>
                <c:pt idx="0">
                  <c:v>10000</c:v>
                </c:pt>
                <c:pt idx="1">
                  <c:v>10058.333333333334</c:v>
                </c:pt>
                <c:pt idx="2">
                  <c:v>10117.006944444445</c:v>
                </c:pt>
                <c:pt idx="3">
                  <c:v>10176.022818287038</c:v>
                </c:pt>
                <c:pt idx="4">
                  <c:v>10235.382951393713</c:v>
                </c:pt>
                <c:pt idx="5">
                  <c:v>10295.089351943509</c:v>
                </c:pt>
                <c:pt idx="6">
                  <c:v>10355.144039829845</c:v>
                </c:pt>
                <c:pt idx="7">
                  <c:v>10415.549046728853</c:v>
                </c:pt>
                <c:pt idx="8">
                  <c:v>10476.306416168105</c:v>
                </c:pt>
                <c:pt idx="9">
                  <c:v>10537.418203595753</c:v>
                </c:pt>
                <c:pt idx="10">
                  <c:v>10598.886476450061</c:v>
                </c:pt>
                <c:pt idx="11">
                  <c:v>10660.713314229353</c:v>
                </c:pt>
                <c:pt idx="12">
                  <c:v>10722.900808562357</c:v>
                </c:pt>
                <c:pt idx="13">
                  <c:v>10722.900808562357</c:v>
                </c:pt>
                <c:pt idx="14">
                  <c:v>10722.900808562357</c:v>
                </c:pt>
                <c:pt idx="15">
                  <c:v>10722.900808562357</c:v>
                </c:pt>
                <c:pt idx="16">
                  <c:v>10722.900808562357</c:v>
                </c:pt>
                <c:pt idx="17">
                  <c:v>10722.900808562357</c:v>
                </c:pt>
                <c:pt idx="18">
                  <c:v>10722.900808562357</c:v>
                </c:pt>
                <c:pt idx="19">
                  <c:v>10722.900808562357</c:v>
                </c:pt>
                <c:pt idx="20">
                  <c:v>10722.900808562357</c:v>
                </c:pt>
                <c:pt idx="21">
                  <c:v>10722.900808562357</c:v>
                </c:pt>
                <c:pt idx="22">
                  <c:v>10722.900808562357</c:v>
                </c:pt>
                <c:pt idx="23">
                  <c:v>10722.900808562357</c:v>
                </c:pt>
                <c:pt idx="24">
                  <c:v>10722.900808562357</c:v>
                </c:pt>
                <c:pt idx="25">
                  <c:v>10660.949092709538</c:v>
                </c:pt>
                <c:pt idx="26">
                  <c:v>10598.635991847577</c:v>
                </c:pt>
                <c:pt idx="27">
                  <c:v>10535.959397897255</c:v>
                </c:pt>
                <c:pt idx="28">
                  <c:v>10472.917190482223</c:v>
                </c:pt>
                <c:pt idx="29">
                  <c:v>10409.507236857269</c:v>
                </c:pt>
                <c:pt idx="30">
                  <c:v>10345.72739183617</c:v>
                </c:pt>
                <c:pt idx="31">
                  <c:v>10281.575497719114</c:v>
                </c:pt>
                <c:pt idx="32">
                  <c:v>10217.049384219708</c:v>
                </c:pt>
                <c:pt idx="33">
                  <c:v>10152.146868391557</c:v>
                </c:pt>
                <c:pt idx="34">
                  <c:v>10086.865754554408</c:v>
                </c:pt>
                <c:pt idx="35">
                  <c:v>10021.203834219876</c:v>
                </c:pt>
                <c:pt idx="36">
                  <c:v>9955.1588860167249</c:v>
                </c:pt>
                <c:pt idx="37">
                  <c:v>9888.7286756157228</c:v>
                </c:pt>
                <c:pt idx="38">
                  <c:v>9821.9109556540479</c:v>
                </c:pt>
                <c:pt idx="39">
                  <c:v>9754.7034656592641</c:v>
                </c:pt>
                <c:pt idx="40">
                  <c:v>9687.1039319728443</c:v>
                </c:pt>
                <c:pt idx="41">
                  <c:v>9619.1100676732531</c:v>
                </c:pt>
                <c:pt idx="42">
                  <c:v>9550.7195724985813</c:v>
                </c:pt>
                <c:pt idx="43">
                  <c:v>9481.9301327687226</c:v>
                </c:pt>
                <c:pt idx="44">
                  <c:v>9412.7394213071075</c:v>
                </c:pt>
                <c:pt idx="45">
                  <c:v>9343.1450973619667</c:v>
                </c:pt>
                <c:pt idx="46">
                  <c:v>9273.1448065271452</c:v>
                </c:pt>
                <c:pt idx="47">
                  <c:v>9202.736180662454</c:v>
                </c:pt>
                <c:pt idx="48">
                  <c:v>9131.9168378135528</c:v>
                </c:pt>
                <c:pt idx="49">
                  <c:v>9060.6843821313651</c:v>
                </c:pt>
                <c:pt idx="50">
                  <c:v>8989.0364037910313</c:v>
                </c:pt>
                <c:pt idx="51">
                  <c:v>8916.9704789103798</c:v>
                </c:pt>
                <c:pt idx="52">
                  <c:v>8844.4841694679235</c:v>
                </c:pt>
                <c:pt idx="53">
                  <c:v>8771.5750232203864</c:v>
                </c:pt>
                <c:pt idx="54">
                  <c:v>8698.2405736197397</c:v>
                </c:pt>
                <c:pt idx="55">
                  <c:v>8624.478339729756</c:v>
                </c:pt>
                <c:pt idx="56">
                  <c:v>8550.2858261420806</c:v>
                </c:pt>
                <c:pt idx="57">
                  <c:v>8475.6605228918106</c:v>
                </c:pt>
                <c:pt idx="58">
                  <c:v>8400.5999053725791</c:v>
                </c:pt>
                <c:pt idx="59">
                  <c:v>8325.1014342511535</c:v>
                </c:pt>
                <c:pt idx="60">
                  <c:v>8249.1625553815193</c:v>
                </c:pt>
                <c:pt idx="61">
                  <c:v>8172.7806997184789</c:v>
                </c:pt>
                <c:pt idx="62">
                  <c:v>8095.9532832307368</c:v>
                </c:pt>
                <c:pt idx="63">
                  <c:v>8018.6777068134834</c:v>
                </c:pt>
                <c:pt idx="64">
                  <c:v>7940.9513562004622</c:v>
                </c:pt>
                <c:pt idx="65">
                  <c:v>7862.7716018755318</c:v>
                </c:pt>
                <c:pt idx="66">
                  <c:v>7784.1357989837061</c:v>
                </c:pt>
                <c:pt idx="67">
                  <c:v>7705.0412872416782</c:v>
                </c:pt>
                <c:pt idx="68">
                  <c:v>7625.4853908478217</c:v>
                </c:pt>
                <c:pt idx="69">
                  <c:v>7545.4654183916673</c:v>
                </c:pt>
                <c:pt idx="70">
                  <c:v>7464.9786627628528</c:v>
                </c:pt>
                <c:pt idx="71">
                  <c:v>7384.0224010595366</c:v>
                </c:pt>
                <c:pt idx="72">
                  <c:v>7302.5938944962845</c:v>
                </c:pt>
                <c:pt idx="73">
                  <c:v>7220.6903883114128</c:v>
                </c:pt>
                <c:pt idx="74">
                  <c:v>7138.309111673796</c:v>
                </c:pt>
                <c:pt idx="75">
                  <c:v>7055.4472775891272</c:v>
                </c:pt>
                <c:pt idx="76">
                  <c:v>6972.1020828056307</c:v>
                </c:pt>
                <c:pt idx="77">
                  <c:v>6888.2707077192308</c:v>
                </c:pt>
                <c:pt idx="78">
                  <c:v>6803.9503162781602</c:v>
                </c:pt>
                <c:pt idx="79">
                  <c:v>6719.1380558870169</c:v>
                </c:pt>
                <c:pt idx="80">
                  <c:v>6633.8310573102581</c:v>
                </c:pt>
                <c:pt idx="81">
                  <c:v>6548.0264345751348</c:v>
                </c:pt>
                <c:pt idx="82">
                  <c:v>6461.7212848740564</c:v>
                </c:pt>
                <c:pt idx="83">
                  <c:v>6374.9126884663892</c:v>
                </c:pt>
                <c:pt idx="84">
                  <c:v>6287.5977085796767</c:v>
                </c:pt>
                <c:pt idx="85">
                  <c:v>6199.773391310292</c:v>
                </c:pt>
                <c:pt idx="86">
                  <c:v>6111.4367655235028</c:v>
                </c:pt>
                <c:pt idx="87">
                  <c:v>6022.5848427529572</c:v>
                </c:pt>
                <c:pt idx="88">
                  <c:v>5933.2146170995829</c:v>
                </c:pt>
                <c:pt idx="89">
                  <c:v>5843.3230651298973</c:v>
                </c:pt>
                <c:pt idx="90">
                  <c:v>5752.9071457737218</c:v>
                </c:pt>
                <c:pt idx="91">
                  <c:v>5661.9638002213023</c:v>
                </c:pt>
                <c:pt idx="92">
                  <c:v>5570.4899518198272</c:v>
                </c:pt>
                <c:pt idx="93">
                  <c:v>5478.482505969343</c:v>
                </c:pt>
                <c:pt idx="94">
                  <c:v>5385.9383500180647</c:v>
                </c:pt>
                <c:pt idx="95">
                  <c:v>5292.8543531570704</c:v>
                </c:pt>
                <c:pt idx="96">
                  <c:v>5199.2273663143869</c:v>
                </c:pt>
                <c:pt idx="97">
                  <c:v>5105.054222048454</c:v>
                </c:pt>
                <c:pt idx="98">
                  <c:v>5010.3317344409706</c:v>
                </c:pt>
                <c:pt idx="99">
                  <c:v>4915.0566989891104</c:v>
                </c:pt>
                <c:pt idx="100">
                  <c:v>4819.2258924971138</c:v>
                </c:pt>
                <c:pt idx="101">
                  <c:v>4722.8360729672477</c:v>
                </c:pt>
                <c:pt idx="102">
                  <c:v>4625.8839794901232</c:v>
                </c:pt>
                <c:pt idx="103">
                  <c:v>4528.3663321343829</c:v>
                </c:pt>
                <c:pt idx="104">
                  <c:v>4430.2798318357336</c:v>
                </c:pt>
                <c:pt idx="105">
                  <c:v>4331.6211602853427</c:v>
                </c:pt>
                <c:pt idx="106">
                  <c:v>4232.3869798175747</c:v>
                </c:pt>
                <c:pt idx="107">
                  <c:v>4132.5739332970779</c:v>
                </c:pt>
                <c:pt idx="108">
                  <c:v>4032.178644005211</c:v>
                </c:pt>
                <c:pt idx="109">
                  <c:v>3931.1977155258082</c:v>
                </c:pt>
                <c:pt idx="110">
                  <c:v>3829.6277316302758</c:v>
                </c:pt>
                <c:pt idx="111">
                  <c:v>3727.4652561620196</c:v>
                </c:pt>
                <c:pt idx="112">
                  <c:v>3624.7068329201984</c:v>
                </c:pt>
                <c:pt idx="113">
                  <c:v>3521.3489855427997</c:v>
                </c:pt>
                <c:pt idx="114">
                  <c:v>3417.3882173890329</c:v>
                </c:pt>
                <c:pt idx="115">
                  <c:v>3312.821011421036</c:v>
                </c:pt>
                <c:pt idx="116">
                  <c:v>3207.6438300848922</c:v>
                </c:pt>
                <c:pt idx="117">
                  <c:v>3101.8531151909547</c:v>
                </c:pt>
                <c:pt idx="118">
                  <c:v>2995.4452877934691</c:v>
                </c:pt>
                <c:pt idx="119">
                  <c:v>2888.4167480694982</c:v>
                </c:pt>
                <c:pt idx="120">
                  <c:v>2780.7638751971372</c:v>
                </c:pt>
                <c:pt idx="121">
                  <c:v>2672.4830272330209</c:v>
                </c:pt>
                <c:pt idx="122">
                  <c:v>2563.5705409891139</c:v>
                </c:pt>
                <c:pt idx="123">
                  <c:v>2454.022731908784</c:v>
                </c:pt>
                <c:pt idx="124">
                  <c:v>2343.8358939421523</c:v>
                </c:pt>
                <c:pt idx="125">
                  <c:v>2233.0062994207151</c:v>
                </c:pt>
                <c:pt idx="126">
                  <c:v>2121.5301989312361</c:v>
                </c:pt>
                <c:pt idx="127">
                  <c:v>2009.4038211889019</c:v>
                </c:pt>
                <c:pt idx="128">
                  <c:v>1896.6233729097376</c:v>
                </c:pt>
                <c:pt idx="129">
                  <c:v>1783.185038682278</c:v>
                </c:pt>
                <c:pt idx="130">
                  <c:v>1669.0849808384917</c:v>
                </c:pt>
                <c:pt idx="131">
                  <c:v>1554.3193393239499</c:v>
                </c:pt>
                <c:pt idx="132">
                  <c:v>1438.88423156724</c:v>
                </c:pt>
                <c:pt idx="133">
                  <c:v>1322.7757523486159</c:v>
                </c:pt>
                <c:pt idx="134">
                  <c:v>1205.9899736678833</c:v>
                </c:pt>
                <c:pt idx="135">
                  <c:v>1088.5229446115129</c:v>
                </c:pt>
                <c:pt idx="136">
                  <c:v>970.37069121898048</c:v>
                </c:pt>
                <c:pt idx="137">
                  <c:v>851.52921634832489</c:v>
                </c:pt>
                <c:pt idx="138">
                  <c:v>731.99449954092381</c:v>
                </c:pt>
                <c:pt idx="139">
                  <c:v>611.76249688547955</c:v>
                </c:pt>
                <c:pt idx="140">
                  <c:v>490.82914088121186</c:v>
                </c:pt>
                <c:pt idx="141">
                  <c:v>369.19034030025261</c:v>
                </c:pt>
                <c:pt idx="142">
                  <c:v>246.8419800492378</c:v>
                </c:pt>
                <c:pt idx="143">
                  <c:v>123.77992103009205</c:v>
                </c:pt>
                <c:pt idx="144">
                  <c:v>1.2931877790833823E-12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F-4FCD-B9B7-C3200337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272816"/>
        <c:axId val="1512636528"/>
      </c:areaChart>
      <c:lineChart>
        <c:grouping val="standard"/>
        <c:varyColors val="0"/>
        <c:ser>
          <c:idx val="1"/>
          <c:order val="1"/>
          <c:tx>
            <c:v>Payment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'Loan Model'!$B$27:$B$171</c:f>
              <c:numCache>
                <c:formatCode>General</c:formatCode>
                <c:ptCount val="1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</c:numCache>
            </c:numRef>
          </c:cat>
          <c:val>
            <c:numRef>
              <c:f>'Loan Model'!$D$28:$D$171</c:f>
              <c:numCache>
                <c:formatCode>_("$"* #,##0_);_("$"* \(#,##0\);_("$"* "-"??_);_(@_)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62.55025471661375</c:v>
                </c:pt>
                <c:pt idx="13">
                  <c:v>62.55025471661375</c:v>
                </c:pt>
                <c:pt idx="14">
                  <c:v>62.55025471661375</c:v>
                </c:pt>
                <c:pt idx="15">
                  <c:v>62.55025471661375</c:v>
                </c:pt>
                <c:pt idx="16">
                  <c:v>62.55025471661375</c:v>
                </c:pt>
                <c:pt idx="17">
                  <c:v>62.55025471661375</c:v>
                </c:pt>
                <c:pt idx="18">
                  <c:v>62.55025471661375</c:v>
                </c:pt>
                <c:pt idx="19">
                  <c:v>62.55025471661375</c:v>
                </c:pt>
                <c:pt idx="20">
                  <c:v>62.55025471661375</c:v>
                </c:pt>
                <c:pt idx="21">
                  <c:v>62.55025471661375</c:v>
                </c:pt>
                <c:pt idx="22">
                  <c:v>62.55025471661375</c:v>
                </c:pt>
                <c:pt idx="23">
                  <c:v>62.55025471661375</c:v>
                </c:pt>
                <c:pt idx="24">
                  <c:v>124.50197056943297</c:v>
                </c:pt>
                <c:pt idx="25">
                  <c:v>124.50197056943297</c:v>
                </c:pt>
                <c:pt idx="26">
                  <c:v>124.50197056943297</c:v>
                </c:pt>
                <c:pt idx="27">
                  <c:v>124.50197056943297</c:v>
                </c:pt>
                <c:pt idx="28">
                  <c:v>124.50197056943297</c:v>
                </c:pt>
                <c:pt idx="29">
                  <c:v>124.50197056943297</c:v>
                </c:pt>
                <c:pt idx="30">
                  <c:v>124.50197056943297</c:v>
                </c:pt>
                <c:pt idx="31">
                  <c:v>124.50197056943297</c:v>
                </c:pt>
                <c:pt idx="32">
                  <c:v>124.50197056943297</c:v>
                </c:pt>
                <c:pt idx="33">
                  <c:v>124.50197056943297</c:v>
                </c:pt>
                <c:pt idx="34">
                  <c:v>124.50197056943297</c:v>
                </c:pt>
                <c:pt idx="35">
                  <c:v>124.50197056943297</c:v>
                </c:pt>
                <c:pt idx="36">
                  <c:v>124.50197056943297</c:v>
                </c:pt>
                <c:pt idx="37">
                  <c:v>124.50197056943297</c:v>
                </c:pt>
                <c:pt idx="38">
                  <c:v>124.50197056943297</c:v>
                </c:pt>
                <c:pt idx="39">
                  <c:v>124.50197056943297</c:v>
                </c:pt>
                <c:pt idx="40">
                  <c:v>124.50197056943297</c:v>
                </c:pt>
                <c:pt idx="41">
                  <c:v>124.50197056943297</c:v>
                </c:pt>
                <c:pt idx="42">
                  <c:v>124.50197056943297</c:v>
                </c:pt>
                <c:pt idx="43">
                  <c:v>124.50197056943297</c:v>
                </c:pt>
                <c:pt idx="44">
                  <c:v>124.50197056943297</c:v>
                </c:pt>
                <c:pt idx="45">
                  <c:v>124.50197056943297</c:v>
                </c:pt>
                <c:pt idx="46">
                  <c:v>124.50197056943297</c:v>
                </c:pt>
                <c:pt idx="47">
                  <c:v>124.50197056943297</c:v>
                </c:pt>
                <c:pt idx="48">
                  <c:v>124.50197056943297</c:v>
                </c:pt>
                <c:pt idx="49">
                  <c:v>124.50197056943297</c:v>
                </c:pt>
                <c:pt idx="50">
                  <c:v>124.50197056943297</c:v>
                </c:pt>
                <c:pt idx="51">
                  <c:v>124.50197056943297</c:v>
                </c:pt>
                <c:pt idx="52">
                  <c:v>124.50197056943297</c:v>
                </c:pt>
                <c:pt idx="53">
                  <c:v>124.50197056943297</c:v>
                </c:pt>
                <c:pt idx="54">
                  <c:v>124.50197056943297</c:v>
                </c:pt>
                <c:pt idx="55">
                  <c:v>124.50197056943297</c:v>
                </c:pt>
                <c:pt idx="56">
                  <c:v>124.50197056943297</c:v>
                </c:pt>
                <c:pt idx="57">
                  <c:v>124.50197056943297</c:v>
                </c:pt>
                <c:pt idx="58">
                  <c:v>124.50197056943297</c:v>
                </c:pt>
                <c:pt idx="59">
                  <c:v>124.50197056943297</c:v>
                </c:pt>
                <c:pt idx="60">
                  <c:v>124.50197056943297</c:v>
                </c:pt>
                <c:pt idx="61">
                  <c:v>124.50197056943297</c:v>
                </c:pt>
                <c:pt idx="62">
                  <c:v>124.50197056943297</c:v>
                </c:pt>
                <c:pt idx="63">
                  <c:v>124.50197056943297</c:v>
                </c:pt>
                <c:pt idx="64">
                  <c:v>124.50197056943297</c:v>
                </c:pt>
                <c:pt idx="65">
                  <c:v>124.50197056943297</c:v>
                </c:pt>
                <c:pt idx="66">
                  <c:v>124.50197056943297</c:v>
                </c:pt>
                <c:pt idx="67">
                  <c:v>124.50197056943297</c:v>
                </c:pt>
                <c:pt idx="68">
                  <c:v>124.50197056943297</c:v>
                </c:pt>
                <c:pt idx="69">
                  <c:v>124.50197056943297</c:v>
                </c:pt>
                <c:pt idx="70">
                  <c:v>124.50197056943297</c:v>
                </c:pt>
                <c:pt idx="71">
                  <c:v>124.50197056943297</c:v>
                </c:pt>
                <c:pt idx="72">
                  <c:v>124.50197056943297</c:v>
                </c:pt>
                <c:pt idx="73">
                  <c:v>124.50197056943297</c:v>
                </c:pt>
                <c:pt idx="74">
                  <c:v>124.50197056943297</c:v>
                </c:pt>
                <c:pt idx="75">
                  <c:v>124.50197056943297</c:v>
                </c:pt>
                <c:pt idx="76">
                  <c:v>124.50197056943297</c:v>
                </c:pt>
                <c:pt idx="77">
                  <c:v>124.50197056943297</c:v>
                </c:pt>
                <c:pt idx="78">
                  <c:v>124.50197056943297</c:v>
                </c:pt>
                <c:pt idx="79">
                  <c:v>124.50197056943297</c:v>
                </c:pt>
                <c:pt idx="80">
                  <c:v>124.50197056943297</c:v>
                </c:pt>
                <c:pt idx="81">
                  <c:v>124.50197056943297</c:v>
                </c:pt>
                <c:pt idx="82">
                  <c:v>124.50197056943297</c:v>
                </c:pt>
                <c:pt idx="83">
                  <c:v>124.50197056943297</c:v>
                </c:pt>
                <c:pt idx="84">
                  <c:v>124.50197056943297</c:v>
                </c:pt>
                <c:pt idx="85">
                  <c:v>124.50197056943297</c:v>
                </c:pt>
                <c:pt idx="86">
                  <c:v>124.50197056943297</c:v>
                </c:pt>
                <c:pt idx="87">
                  <c:v>124.50197056943297</c:v>
                </c:pt>
                <c:pt idx="88">
                  <c:v>124.50197056943297</c:v>
                </c:pt>
                <c:pt idx="89">
                  <c:v>124.50197056943297</c:v>
                </c:pt>
                <c:pt idx="90">
                  <c:v>124.50197056943297</c:v>
                </c:pt>
                <c:pt idx="91">
                  <c:v>124.50197056943297</c:v>
                </c:pt>
                <c:pt idx="92">
                  <c:v>124.50197056943297</c:v>
                </c:pt>
                <c:pt idx="93">
                  <c:v>124.50197056943297</c:v>
                </c:pt>
                <c:pt idx="94">
                  <c:v>124.50197056943297</c:v>
                </c:pt>
                <c:pt idx="95">
                  <c:v>124.50197056943297</c:v>
                </c:pt>
                <c:pt idx="96">
                  <c:v>124.50197056943297</c:v>
                </c:pt>
                <c:pt idx="97">
                  <c:v>124.50197056943297</c:v>
                </c:pt>
                <c:pt idx="98">
                  <c:v>124.50197056943297</c:v>
                </c:pt>
                <c:pt idx="99">
                  <c:v>124.50197056943297</c:v>
                </c:pt>
                <c:pt idx="100">
                  <c:v>124.50197056943297</c:v>
                </c:pt>
                <c:pt idx="101">
                  <c:v>124.50197056943297</c:v>
                </c:pt>
                <c:pt idx="102">
                  <c:v>124.50197056943297</c:v>
                </c:pt>
                <c:pt idx="103">
                  <c:v>124.50197056943297</c:v>
                </c:pt>
                <c:pt idx="104">
                  <c:v>124.50197056943297</c:v>
                </c:pt>
                <c:pt idx="105">
                  <c:v>124.50197056943297</c:v>
                </c:pt>
                <c:pt idx="106">
                  <c:v>124.50197056943297</c:v>
                </c:pt>
                <c:pt idx="107">
                  <c:v>124.50197056943297</c:v>
                </c:pt>
                <c:pt idx="108">
                  <c:v>124.50197056943297</c:v>
                </c:pt>
                <c:pt idx="109">
                  <c:v>124.50197056943297</c:v>
                </c:pt>
                <c:pt idx="110">
                  <c:v>124.50197056943297</c:v>
                </c:pt>
                <c:pt idx="111">
                  <c:v>124.50197056943297</c:v>
                </c:pt>
                <c:pt idx="112">
                  <c:v>124.50197056943297</c:v>
                </c:pt>
                <c:pt idx="113">
                  <c:v>124.50197056943297</c:v>
                </c:pt>
                <c:pt idx="114">
                  <c:v>124.50197056943297</c:v>
                </c:pt>
                <c:pt idx="115">
                  <c:v>124.50197056943297</c:v>
                </c:pt>
                <c:pt idx="116">
                  <c:v>124.50197056943297</c:v>
                </c:pt>
                <c:pt idx="117">
                  <c:v>124.50197056943297</c:v>
                </c:pt>
                <c:pt idx="118">
                  <c:v>124.50197056943297</c:v>
                </c:pt>
                <c:pt idx="119">
                  <c:v>124.50197056943297</c:v>
                </c:pt>
                <c:pt idx="120">
                  <c:v>124.50197056943297</c:v>
                </c:pt>
                <c:pt idx="121">
                  <c:v>124.50197056943297</c:v>
                </c:pt>
                <c:pt idx="122">
                  <c:v>124.50197056943297</c:v>
                </c:pt>
                <c:pt idx="123">
                  <c:v>124.50197056943297</c:v>
                </c:pt>
                <c:pt idx="124">
                  <c:v>124.50197056943297</c:v>
                </c:pt>
                <c:pt idx="125">
                  <c:v>124.50197056943297</c:v>
                </c:pt>
                <c:pt idx="126">
                  <c:v>124.50197056943297</c:v>
                </c:pt>
                <c:pt idx="127">
                  <c:v>124.50197056943297</c:v>
                </c:pt>
                <c:pt idx="128">
                  <c:v>124.50197056943297</c:v>
                </c:pt>
                <c:pt idx="129">
                  <c:v>124.50197056943297</c:v>
                </c:pt>
                <c:pt idx="130">
                  <c:v>124.50197056943297</c:v>
                </c:pt>
                <c:pt idx="131">
                  <c:v>124.50197056943297</c:v>
                </c:pt>
                <c:pt idx="132">
                  <c:v>124.50197056943297</c:v>
                </c:pt>
                <c:pt idx="133">
                  <c:v>124.50197056943297</c:v>
                </c:pt>
                <c:pt idx="134">
                  <c:v>124.50197056943297</c:v>
                </c:pt>
                <c:pt idx="135">
                  <c:v>124.50197056943297</c:v>
                </c:pt>
                <c:pt idx="136">
                  <c:v>124.50197056943297</c:v>
                </c:pt>
                <c:pt idx="137">
                  <c:v>124.50197056943297</c:v>
                </c:pt>
                <c:pt idx="138">
                  <c:v>124.50197056943297</c:v>
                </c:pt>
                <c:pt idx="139">
                  <c:v>124.50197056943297</c:v>
                </c:pt>
                <c:pt idx="140">
                  <c:v>124.50197056943297</c:v>
                </c:pt>
                <c:pt idx="141">
                  <c:v>124.50197056943297</c:v>
                </c:pt>
                <c:pt idx="142">
                  <c:v>124.50197056943297</c:v>
                </c:pt>
                <c:pt idx="143">
                  <c:v>124.50197056943297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F-4FCD-B9B7-C3200337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572672"/>
        <c:axId val="1514938048"/>
      </c:lineChart>
      <c:catAx>
        <c:axId val="15112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636528"/>
        <c:crosses val="autoZero"/>
        <c:auto val="1"/>
        <c:lblAlgn val="ctr"/>
        <c:lblOffset val="100"/>
        <c:noMultiLvlLbl val="0"/>
      </c:catAx>
      <c:valAx>
        <c:axId val="15126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272816"/>
        <c:crosses val="autoZero"/>
        <c:crossBetween val="between"/>
      </c:valAx>
      <c:valAx>
        <c:axId val="1514938048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572672"/>
        <c:crosses val="max"/>
        <c:crossBetween val="between"/>
      </c:valAx>
      <c:catAx>
        <c:axId val="1598572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14938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fi.sog.unc.edu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23328</xdr:colOff>
      <xdr:row>0</xdr:row>
      <xdr:rowOff>155511</xdr:rowOff>
    </xdr:from>
    <xdr:to>
      <xdr:col>3</xdr:col>
      <xdr:colOff>754929</xdr:colOff>
      <xdr:row>5</xdr:row>
      <xdr:rowOff>155510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60E136-D8C1-4652-B71D-EA9946C4B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818" y="155511"/>
          <a:ext cx="4300560" cy="933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14</xdr:col>
      <xdr:colOff>739140</xdr:colOff>
      <xdr:row>37</xdr:row>
      <xdr:rowOff>67988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907C97-EBA5-4570-96F8-F8BFA87DD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FI Custom Palett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546A"/>
      </a:accent1>
      <a:accent2>
        <a:srgbClr val="FCA129"/>
      </a:accent2>
      <a:accent3>
        <a:srgbClr val="4B9CD3"/>
      </a:accent3>
      <a:accent4>
        <a:srgbClr val="E65042"/>
      </a:accent4>
      <a:accent5>
        <a:srgbClr val="6954A2"/>
      </a:accent5>
      <a:accent6>
        <a:srgbClr val="42A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E1CE-C294-4308-9921-C8EB36B777B9}">
  <dimension ref="B7:W231"/>
  <sheetViews>
    <sheetView tabSelected="1" zoomScaleNormal="100" workbookViewId="0">
      <selection activeCell="D7" sqref="D7"/>
    </sheetView>
  </sheetViews>
  <sheetFormatPr defaultRowHeight="14.5" x14ac:dyDescent="0.35"/>
  <cols>
    <col min="2" max="2" width="26.81640625" customWidth="1"/>
    <col min="3" max="8" width="25.36328125" customWidth="1"/>
    <col min="11" max="13" width="10.36328125" bestFit="1" customWidth="1"/>
    <col min="14" max="14" width="11.453125" bestFit="1" customWidth="1"/>
    <col min="15" max="15" width="10.36328125" bestFit="1" customWidth="1"/>
    <col min="16" max="21" width="11.36328125" bestFit="1" customWidth="1"/>
  </cols>
  <sheetData>
    <row r="7" spans="2:23" ht="15.5" x14ac:dyDescent="0.35">
      <c r="B7" s="15" t="s">
        <v>24</v>
      </c>
    </row>
    <row r="9" spans="2:23" s="7" customFormat="1" ht="15.5" x14ac:dyDescent="0.35">
      <c r="B9" s="6" t="s">
        <v>20</v>
      </c>
      <c r="J9"/>
      <c r="K9"/>
      <c r="L9"/>
      <c r="M9"/>
      <c r="N9"/>
      <c r="O9"/>
      <c r="P9"/>
      <c r="Q9"/>
      <c r="R9"/>
      <c r="S9"/>
      <c r="T9"/>
      <c r="U9"/>
      <c r="V9"/>
    </row>
    <row r="11" spans="2:23" ht="15.5" x14ac:dyDescent="0.35">
      <c r="B11" s="3" t="s">
        <v>17</v>
      </c>
      <c r="C11" s="3"/>
      <c r="W11" s="7"/>
    </row>
    <row r="12" spans="2:23" x14ac:dyDescent="0.35">
      <c r="B12" t="s">
        <v>0</v>
      </c>
      <c r="C12" s="9">
        <v>10000</v>
      </c>
    </row>
    <row r="13" spans="2:23" ht="14.4" customHeight="1" x14ac:dyDescent="0.35">
      <c r="B13" t="s">
        <v>1</v>
      </c>
      <c r="C13" s="10">
        <v>7.0000000000000007E-2</v>
      </c>
    </row>
    <row r="14" spans="2:23" x14ac:dyDescent="0.35">
      <c r="B14" s="22" t="s">
        <v>8</v>
      </c>
    </row>
    <row r="15" spans="2:23" x14ac:dyDescent="0.35">
      <c r="B15" s="4" t="s">
        <v>5</v>
      </c>
      <c r="C15" s="1">
        <f>(VLOOKUP(C21,B27:C231,2))*(C13/12)</f>
        <v>62.55025471661375</v>
      </c>
    </row>
    <row r="16" spans="2:23" x14ac:dyDescent="0.35">
      <c r="B16" s="4" t="s">
        <v>7</v>
      </c>
      <c r="C16" s="1">
        <f>-PMT(C13/12,E22*12,(VLOOKUP(C22,B27:C231,2)))</f>
        <v>124.50197056943297</v>
      </c>
    </row>
    <row r="17" spans="2:8" x14ac:dyDescent="0.35">
      <c r="B17" s="4"/>
    </row>
    <row r="18" spans="2:8" x14ac:dyDescent="0.35">
      <c r="B18" s="23" t="s">
        <v>21</v>
      </c>
      <c r="C18" s="23"/>
      <c r="D18" s="23"/>
      <c r="E18" s="23"/>
      <c r="F18" s="23"/>
    </row>
    <row r="19" spans="2:8" x14ac:dyDescent="0.35">
      <c r="B19" s="5" t="s">
        <v>2</v>
      </c>
      <c r="C19" s="8" t="s">
        <v>3</v>
      </c>
      <c r="D19" s="8" t="s">
        <v>4</v>
      </c>
      <c r="E19" s="8" t="s">
        <v>18</v>
      </c>
      <c r="F19" s="8" t="s">
        <v>19</v>
      </c>
    </row>
    <row r="20" spans="2:8" x14ac:dyDescent="0.35">
      <c r="B20" t="s">
        <v>26</v>
      </c>
      <c r="C20">
        <f>IF(E20&gt;0,1,0)</f>
        <v>1</v>
      </c>
      <c r="D20">
        <f>SUM($E$20:E20)*12</f>
        <v>12</v>
      </c>
      <c r="E20" s="11">
        <v>1</v>
      </c>
      <c r="F20" s="2">
        <f>VLOOKUP(D20,$B$27:$H$231,7)</f>
        <v>10722.900808562357</v>
      </c>
    </row>
    <row r="21" spans="2:8" x14ac:dyDescent="0.35">
      <c r="B21" t="s">
        <v>5</v>
      </c>
      <c r="C21">
        <f>IF(E21&gt;0,D20+1,"")</f>
        <v>13</v>
      </c>
      <c r="D21">
        <f>SUM($E$20:E21)*12</f>
        <v>24</v>
      </c>
      <c r="E21" s="11">
        <v>1</v>
      </c>
      <c r="F21" s="2">
        <f>VLOOKUP(D21,$B$27:$H$231,7)</f>
        <v>10722.900808562357</v>
      </c>
    </row>
    <row r="22" spans="2:8" x14ac:dyDescent="0.35">
      <c r="B22" t="s">
        <v>6</v>
      </c>
      <c r="C22">
        <f>D21+1</f>
        <v>25</v>
      </c>
      <c r="D22">
        <f>SUM($E$20:E22)*12</f>
        <v>144</v>
      </c>
      <c r="E22" s="11">
        <v>10</v>
      </c>
      <c r="F22" s="2">
        <f>VLOOKUP(D22,$B$27:$H$231,7)</f>
        <v>1.2931877790833823E-12</v>
      </c>
    </row>
    <row r="25" spans="2:8" x14ac:dyDescent="0.35">
      <c r="B25" s="23" t="s">
        <v>16</v>
      </c>
      <c r="C25" s="23"/>
      <c r="D25" s="23"/>
      <c r="E25" s="23"/>
      <c r="F25" s="23"/>
      <c r="G25" s="23"/>
      <c r="H25" s="23"/>
    </row>
    <row r="26" spans="2:8" x14ac:dyDescent="0.35">
      <c r="B26" s="5" t="s">
        <v>9</v>
      </c>
      <c r="C26" s="5" t="s">
        <v>10</v>
      </c>
      <c r="D26" s="5" t="s">
        <v>11</v>
      </c>
      <c r="E26" s="5" t="s">
        <v>12</v>
      </c>
      <c r="F26" s="5" t="s">
        <v>13</v>
      </c>
      <c r="G26" s="5" t="s">
        <v>14</v>
      </c>
      <c r="H26" s="5" t="s">
        <v>15</v>
      </c>
    </row>
    <row r="27" spans="2:8" x14ac:dyDescent="0.35">
      <c r="B27">
        <v>0</v>
      </c>
      <c r="C27" s="2"/>
      <c r="D27" s="2"/>
      <c r="E27" s="2"/>
      <c r="F27" s="2"/>
      <c r="G27" s="2"/>
      <c r="H27" s="2">
        <f>C12</f>
        <v>10000</v>
      </c>
    </row>
    <row r="28" spans="2:8" x14ac:dyDescent="0.35">
      <c r="B28">
        <v>1</v>
      </c>
      <c r="C28" s="2">
        <f>H27</f>
        <v>10000</v>
      </c>
      <c r="D28" s="2">
        <f t="shared" ref="D28:D91" si="0">IF(B28&lt;=$D$22,IF(B28&lt;=$D$20,0,IF(B28&lt;=$D$21,$C$15,IF(B28&gt;=$C$22,$C$16))),0)</f>
        <v>0</v>
      </c>
      <c r="E28" s="2">
        <f t="shared" ref="E28:E91" si="1">C28*($C$13/12)</f>
        <v>58.333333333333336</v>
      </c>
      <c r="F28" s="2">
        <f>IF(B28&lt;=$D$20,0,IF(B28&gt;$D$20,E28))</f>
        <v>0</v>
      </c>
      <c r="G28" s="2">
        <f>IF(B28&lt;$C$22,0,D28-F28)</f>
        <v>0</v>
      </c>
      <c r="H28" s="2">
        <f>C28+E28-F28-G28</f>
        <v>10058.333333333334</v>
      </c>
    </row>
    <row r="29" spans="2:8" x14ac:dyDescent="0.35">
      <c r="B29">
        <v>2</v>
      </c>
      <c r="C29" s="2">
        <f t="shared" ref="C29:C92" si="2">H28</f>
        <v>10058.333333333334</v>
      </c>
      <c r="D29" s="2">
        <f t="shared" si="0"/>
        <v>0</v>
      </c>
      <c r="E29" s="2">
        <f t="shared" si="1"/>
        <v>58.673611111111114</v>
      </c>
      <c r="F29" s="2">
        <f t="shared" ref="F29:F92" si="3">IF(B29&lt;=$D$20,0,IF(B29&gt;$D$20,E29))</f>
        <v>0</v>
      </c>
      <c r="G29" s="2">
        <f t="shared" ref="G29:G92" si="4">IF(B29&lt;$C$22,0,D29-F29)</f>
        <v>0</v>
      </c>
      <c r="H29" s="2">
        <f t="shared" ref="H29:H92" si="5">C29+E29-F29-G29</f>
        <v>10117.006944444445</v>
      </c>
    </row>
    <row r="30" spans="2:8" x14ac:dyDescent="0.35">
      <c r="B30">
        <v>3</v>
      </c>
      <c r="C30" s="2">
        <f t="shared" si="2"/>
        <v>10117.006944444445</v>
      </c>
      <c r="D30" s="2">
        <f t="shared" si="0"/>
        <v>0</v>
      </c>
      <c r="E30" s="2">
        <f t="shared" si="1"/>
        <v>59.015873842592597</v>
      </c>
      <c r="F30" s="2">
        <f t="shared" si="3"/>
        <v>0</v>
      </c>
      <c r="G30" s="2">
        <f t="shared" si="4"/>
        <v>0</v>
      </c>
      <c r="H30" s="2">
        <f t="shared" si="5"/>
        <v>10176.022818287038</v>
      </c>
    </row>
    <row r="31" spans="2:8" x14ac:dyDescent="0.35">
      <c r="B31">
        <v>4</v>
      </c>
      <c r="C31" s="2">
        <f t="shared" si="2"/>
        <v>10176.022818287038</v>
      </c>
      <c r="D31" s="2">
        <f t="shared" si="0"/>
        <v>0</v>
      </c>
      <c r="E31" s="2">
        <f t="shared" si="1"/>
        <v>59.36013310667439</v>
      </c>
      <c r="F31" s="2">
        <f t="shared" si="3"/>
        <v>0</v>
      </c>
      <c r="G31" s="2">
        <f t="shared" si="4"/>
        <v>0</v>
      </c>
      <c r="H31" s="2">
        <f t="shared" si="5"/>
        <v>10235.382951393713</v>
      </c>
    </row>
    <row r="32" spans="2:8" x14ac:dyDescent="0.35">
      <c r="B32">
        <v>5</v>
      </c>
      <c r="C32" s="2">
        <f t="shared" si="2"/>
        <v>10235.382951393713</v>
      </c>
      <c r="D32" s="2">
        <f t="shared" si="0"/>
        <v>0</v>
      </c>
      <c r="E32" s="2">
        <f t="shared" si="1"/>
        <v>59.706400549796662</v>
      </c>
      <c r="F32" s="2">
        <f t="shared" si="3"/>
        <v>0</v>
      </c>
      <c r="G32" s="2">
        <f t="shared" si="4"/>
        <v>0</v>
      </c>
      <c r="H32" s="2">
        <f t="shared" si="5"/>
        <v>10295.089351943509</v>
      </c>
    </row>
    <row r="33" spans="2:8" x14ac:dyDescent="0.35">
      <c r="B33">
        <v>6</v>
      </c>
      <c r="C33" s="2">
        <f t="shared" si="2"/>
        <v>10295.089351943509</v>
      </c>
      <c r="D33" s="2">
        <f t="shared" si="0"/>
        <v>0</v>
      </c>
      <c r="E33" s="2">
        <f t="shared" si="1"/>
        <v>60.054687886337135</v>
      </c>
      <c r="F33" s="2">
        <f t="shared" si="3"/>
        <v>0</v>
      </c>
      <c r="G33" s="2">
        <f t="shared" si="4"/>
        <v>0</v>
      </c>
      <c r="H33" s="2">
        <f t="shared" si="5"/>
        <v>10355.144039829845</v>
      </c>
    </row>
    <row r="34" spans="2:8" x14ac:dyDescent="0.35">
      <c r="B34">
        <v>7</v>
      </c>
      <c r="C34" s="2">
        <f t="shared" si="2"/>
        <v>10355.144039829845</v>
      </c>
      <c r="D34" s="2">
        <f t="shared" si="0"/>
        <v>0</v>
      </c>
      <c r="E34" s="2">
        <f t="shared" si="1"/>
        <v>60.405006899007432</v>
      </c>
      <c r="F34" s="2">
        <f t="shared" si="3"/>
        <v>0</v>
      </c>
      <c r="G34" s="2">
        <f t="shared" si="4"/>
        <v>0</v>
      </c>
      <c r="H34" s="2">
        <f t="shared" si="5"/>
        <v>10415.549046728853</v>
      </c>
    </row>
    <row r="35" spans="2:8" x14ac:dyDescent="0.35">
      <c r="B35">
        <v>8</v>
      </c>
      <c r="C35" s="2">
        <f t="shared" si="2"/>
        <v>10415.549046728853</v>
      </c>
      <c r="D35" s="2">
        <f t="shared" si="0"/>
        <v>0</v>
      </c>
      <c r="E35" s="2">
        <f t="shared" si="1"/>
        <v>60.757369439251647</v>
      </c>
      <c r="F35" s="2">
        <f t="shared" si="3"/>
        <v>0</v>
      </c>
      <c r="G35" s="2">
        <f t="shared" si="4"/>
        <v>0</v>
      </c>
      <c r="H35" s="2">
        <f t="shared" si="5"/>
        <v>10476.306416168105</v>
      </c>
    </row>
    <row r="36" spans="2:8" x14ac:dyDescent="0.35">
      <c r="B36">
        <v>9</v>
      </c>
      <c r="C36" s="2">
        <f t="shared" si="2"/>
        <v>10476.306416168105</v>
      </c>
      <c r="D36" s="2">
        <f t="shared" si="0"/>
        <v>0</v>
      </c>
      <c r="E36" s="2">
        <f t="shared" si="1"/>
        <v>61.111787427647279</v>
      </c>
      <c r="F36" s="2">
        <f t="shared" si="3"/>
        <v>0</v>
      </c>
      <c r="G36" s="2">
        <f t="shared" si="4"/>
        <v>0</v>
      </c>
      <c r="H36" s="2">
        <f t="shared" si="5"/>
        <v>10537.418203595753</v>
      </c>
    </row>
    <row r="37" spans="2:8" x14ac:dyDescent="0.35">
      <c r="B37">
        <v>10</v>
      </c>
      <c r="C37" s="2">
        <f t="shared" si="2"/>
        <v>10537.418203595753</v>
      </c>
      <c r="D37" s="2">
        <f t="shared" si="0"/>
        <v>0</v>
      </c>
      <c r="E37" s="2">
        <f t="shared" si="1"/>
        <v>61.468272854308559</v>
      </c>
      <c r="F37" s="2">
        <f t="shared" si="3"/>
        <v>0</v>
      </c>
      <c r="G37" s="2">
        <f t="shared" si="4"/>
        <v>0</v>
      </c>
      <c r="H37" s="2">
        <f t="shared" si="5"/>
        <v>10598.886476450061</v>
      </c>
    </row>
    <row r="38" spans="2:8" x14ac:dyDescent="0.35">
      <c r="B38">
        <v>11</v>
      </c>
      <c r="C38" s="2">
        <f t="shared" si="2"/>
        <v>10598.886476450061</v>
      </c>
      <c r="D38" s="2">
        <f t="shared" si="0"/>
        <v>0</v>
      </c>
      <c r="E38" s="2">
        <f t="shared" si="1"/>
        <v>61.826837779292028</v>
      </c>
      <c r="F38" s="2">
        <f t="shared" si="3"/>
        <v>0</v>
      </c>
      <c r="G38" s="2">
        <f t="shared" si="4"/>
        <v>0</v>
      </c>
      <c r="H38" s="2">
        <f t="shared" si="5"/>
        <v>10660.713314229353</v>
      </c>
    </row>
    <row r="39" spans="2:8" x14ac:dyDescent="0.35">
      <c r="B39">
        <v>12</v>
      </c>
      <c r="C39" s="2">
        <f t="shared" si="2"/>
        <v>10660.713314229353</v>
      </c>
      <c r="D39" s="2">
        <f t="shared" si="0"/>
        <v>0</v>
      </c>
      <c r="E39" s="2">
        <f t="shared" si="1"/>
        <v>62.187494333004565</v>
      </c>
      <c r="F39" s="2">
        <f t="shared" si="3"/>
        <v>0</v>
      </c>
      <c r="G39" s="2">
        <f t="shared" si="4"/>
        <v>0</v>
      </c>
      <c r="H39" s="2">
        <f t="shared" si="5"/>
        <v>10722.900808562357</v>
      </c>
    </row>
    <row r="40" spans="2:8" x14ac:dyDescent="0.35">
      <c r="B40">
        <v>13</v>
      </c>
      <c r="C40" s="2">
        <f t="shared" si="2"/>
        <v>10722.900808562357</v>
      </c>
      <c r="D40" s="2">
        <f t="shared" si="0"/>
        <v>62.55025471661375</v>
      </c>
      <c r="E40" s="2">
        <f t="shared" si="1"/>
        <v>62.55025471661375</v>
      </c>
      <c r="F40" s="2">
        <f t="shared" si="3"/>
        <v>62.55025471661375</v>
      </c>
      <c r="G40" s="2">
        <f t="shared" si="4"/>
        <v>0</v>
      </c>
      <c r="H40" s="2">
        <f t="shared" si="5"/>
        <v>10722.900808562357</v>
      </c>
    </row>
    <row r="41" spans="2:8" x14ac:dyDescent="0.35">
      <c r="B41">
        <v>14</v>
      </c>
      <c r="C41" s="2">
        <f t="shared" si="2"/>
        <v>10722.900808562357</v>
      </c>
      <c r="D41" s="2">
        <f t="shared" si="0"/>
        <v>62.55025471661375</v>
      </c>
      <c r="E41" s="2">
        <f t="shared" si="1"/>
        <v>62.55025471661375</v>
      </c>
      <c r="F41" s="2">
        <f>IF(B41&lt;=$D$20,0,IF(B41&gt;$D$20,E41))</f>
        <v>62.55025471661375</v>
      </c>
      <c r="G41" s="2">
        <f t="shared" si="4"/>
        <v>0</v>
      </c>
      <c r="H41" s="2">
        <f t="shared" si="5"/>
        <v>10722.900808562357</v>
      </c>
    </row>
    <row r="42" spans="2:8" x14ac:dyDescent="0.35">
      <c r="B42">
        <v>15</v>
      </c>
      <c r="C42" s="2">
        <f t="shared" si="2"/>
        <v>10722.900808562357</v>
      </c>
      <c r="D42" s="2">
        <f t="shared" si="0"/>
        <v>62.55025471661375</v>
      </c>
      <c r="E42" s="2">
        <f t="shared" si="1"/>
        <v>62.55025471661375</v>
      </c>
      <c r="F42" s="2">
        <f t="shared" si="3"/>
        <v>62.55025471661375</v>
      </c>
      <c r="G42" s="2">
        <f t="shared" si="4"/>
        <v>0</v>
      </c>
      <c r="H42" s="2">
        <f t="shared" si="5"/>
        <v>10722.900808562357</v>
      </c>
    </row>
    <row r="43" spans="2:8" x14ac:dyDescent="0.35">
      <c r="B43">
        <v>16</v>
      </c>
      <c r="C43" s="2">
        <f t="shared" si="2"/>
        <v>10722.900808562357</v>
      </c>
      <c r="D43" s="2">
        <f t="shared" si="0"/>
        <v>62.55025471661375</v>
      </c>
      <c r="E43" s="2">
        <f t="shared" si="1"/>
        <v>62.55025471661375</v>
      </c>
      <c r="F43" s="2">
        <f t="shared" si="3"/>
        <v>62.55025471661375</v>
      </c>
      <c r="G43" s="2">
        <f t="shared" si="4"/>
        <v>0</v>
      </c>
      <c r="H43" s="2">
        <f t="shared" si="5"/>
        <v>10722.900808562357</v>
      </c>
    </row>
    <row r="44" spans="2:8" x14ac:dyDescent="0.35">
      <c r="B44">
        <v>17</v>
      </c>
      <c r="C44" s="2">
        <f t="shared" si="2"/>
        <v>10722.900808562357</v>
      </c>
      <c r="D44" s="2">
        <f t="shared" si="0"/>
        <v>62.55025471661375</v>
      </c>
      <c r="E44" s="2">
        <f t="shared" si="1"/>
        <v>62.55025471661375</v>
      </c>
      <c r="F44" s="2">
        <f t="shared" si="3"/>
        <v>62.55025471661375</v>
      </c>
      <c r="G44" s="2">
        <f t="shared" si="4"/>
        <v>0</v>
      </c>
      <c r="H44" s="2">
        <f t="shared" si="5"/>
        <v>10722.900808562357</v>
      </c>
    </row>
    <row r="45" spans="2:8" x14ac:dyDescent="0.35">
      <c r="B45">
        <v>18</v>
      </c>
      <c r="C45" s="2">
        <f t="shared" si="2"/>
        <v>10722.900808562357</v>
      </c>
      <c r="D45" s="2">
        <f t="shared" si="0"/>
        <v>62.55025471661375</v>
      </c>
      <c r="E45" s="2">
        <f t="shared" si="1"/>
        <v>62.55025471661375</v>
      </c>
      <c r="F45" s="2">
        <f t="shared" si="3"/>
        <v>62.55025471661375</v>
      </c>
      <c r="G45" s="2">
        <f t="shared" si="4"/>
        <v>0</v>
      </c>
      <c r="H45" s="2">
        <f t="shared" si="5"/>
        <v>10722.900808562357</v>
      </c>
    </row>
    <row r="46" spans="2:8" x14ac:dyDescent="0.35">
      <c r="B46">
        <v>19</v>
      </c>
      <c r="C46" s="2">
        <f t="shared" si="2"/>
        <v>10722.900808562357</v>
      </c>
      <c r="D46" s="2">
        <f t="shared" si="0"/>
        <v>62.55025471661375</v>
      </c>
      <c r="E46" s="2">
        <f t="shared" si="1"/>
        <v>62.55025471661375</v>
      </c>
      <c r="F46" s="2">
        <f t="shared" si="3"/>
        <v>62.55025471661375</v>
      </c>
      <c r="G46" s="2">
        <f t="shared" si="4"/>
        <v>0</v>
      </c>
      <c r="H46" s="2">
        <f t="shared" si="5"/>
        <v>10722.900808562357</v>
      </c>
    </row>
    <row r="47" spans="2:8" x14ac:dyDescent="0.35">
      <c r="B47">
        <v>20</v>
      </c>
      <c r="C47" s="2">
        <f t="shared" si="2"/>
        <v>10722.900808562357</v>
      </c>
      <c r="D47" s="2">
        <f t="shared" si="0"/>
        <v>62.55025471661375</v>
      </c>
      <c r="E47" s="2">
        <f t="shared" si="1"/>
        <v>62.55025471661375</v>
      </c>
      <c r="F47" s="2">
        <f t="shared" si="3"/>
        <v>62.55025471661375</v>
      </c>
      <c r="G47" s="2">
        <f t="shared" si="4"/>
        <v>0</v>
      </c>
      <c r="H47" s="2">
        <f t="shared" si="5"/>
        <v>10722.900808562357</v>
      </c>
    </row>
    <row r="48" spans="2:8" x14ac:dyDescent="0.35">
      <c r="B48">
        <v>21</v>
      </c>
      <c r="C48" s="2">
        <f t="shared" si="2"/>
        <v>10722.900808562357</v>
      </c>
      <c r="D48" s="2">
        <f t="shared" si="0"/>
        <v>62.55025471661375</v>
      </c>
      <c r="E48" s="2">
        <f t="shared" si="1"/>
        <v>62.55025471661375</v>
      </c>
      <c r="F48" s="2">
        <f t="shared" si="3"/>
        <v>62.55025471661375</v>
      </c>
      <c r="G48" s="2">
        <f t="shared" si="4"/>
        <v>0</v>
      </c>
      <c r="H48" s="2">
        <f t="shared" si="5"/>
        <v>10722.900808562357</v>
      </c>
    </row>
    <row r="49" spans="2:8" x14ac:dyDescent="0.35">
      <c r="B49">
        <v>22</v>
      </c>
      <c r="C49" s="2">
        <f t="shared" si="2"/>
        <v>10722.900808562357</v>
      </c>
      <c r="D49" s="2">
        <f t="shared" si="0"/>
        <v>62.55025471661375</v>
      </c>
      <c r="E49" s="2">
        <f t="shared" si="1"/>
        <v>62.55025471661375</v>
      </c>
      <c r="F49" s="2">
        <f t="shared" si="3"/>
        <v>62.55025471661375</v>
      </c>
      <c r="G49" s="2">
        <f t="shared" si="4"/>
        <v>0</v>
      </c>
      <c r="H49" s="2">
        <f t="shared" si="5"/>
        <v>10722.900808562357</v>
      </c>
    </row>
    <row r="50" spans="2:8" x14ac:dyDescent="0.35">
      <c r="B50">
        <v>23</v>
      </c>
      <c r="C50" s="2">
        <f t="shared" si="2"/>
        <v>10722.900808562357</v>
      </c>
      <c r="D50" s="2">
        <f t="shared" si="0"/>
        <v>62.55025471661375</v>
      </c>
      <c r="E50" s="2">
        <f t="shared" si="1"/>
        <v>62.55025471661375</v>
      </c>
      <c r="F50" s="2">
        <f t="shared" si="3"/>
        <v>62.55025471661375</v>
      </c>
      <c r="G50" s="2">
        <f t="shared" si="4"/>
        <v>0</v>
      </c>
      <c r="H50" s="2">
        <f t="shared" si="5"/>
        <v>10722.900808562357</v>
      </c>
    </row>
    <row r="51" spans="2:8" x14ac:dyDescent="0.35">
      <c r="B51">
        <v>24</v>
      </c>
      <c r="C51" s="2">
        <f t="shared" si="2"/>
        <v>10722.900808562357</v>
      </c>
      <c r="D51" s="2">
        <f t="shared" si="0"/>
        <v>62.55025471661375</v>
      </c>
      <c r="E51" s="2">
        <f t="shared" si="1"/>
        <v>62.55025471661375</v>
      </c>
      <c r="F51" s="2">
        <f t="shared" si="3"/>
        <v>62.55025471661375</v>
      </c>
      <c r="G51" s="2">
        <f t="shared" si="4"/>
        <v>0</v>
      </c>
      <c r="H51" s="2">
        <f t="shared" si="5"/>
        <v>10722.900808562357</v>
      </c>
    </row>
    <row r="52" spans="2:8" x14ac:dyDescent="0.35">
      <c r="B52">
        <v>25</v>
      </c>
      <c r="C52" s="2">
        <f t="shared" si="2"/>
        <v>10722.900808562357</v>
      </c>
      <c r="D52" s="2">
        <f t="shared" si="0"/>
        <v>124.50197056943297</v>
      </c>
      <c r="E52" s="2">
        <f t="shared" si="1"/>
        <v>62.55025471661375</v>
      </c>
      <c r="F52" s="2">
        <f t="shared" si="3"/>
        <v>62.55025471661375</v>
      </c>
      <c r="G52" s="2">
        <f t="shared" si="4"/>
        <v>61.95171585281922</v>
      </c>
      <c r="H52" s="2">
        <f t="shared" si="5"/>
        <v>10660.949092709538</v>
      </c>
    </row>
    <row r="53" spans="2:8" x14ac:dyDescent="0.35">
      <c r="B53">
        <v>26</v>
      </c>
      <c r="C53" s="2">
        <f t="shared" si="2"/>
        <v>10660.949092709538</v>
      </c>
      <c r="D53" s="2">
        <f t="shared" si="0"/>
        <v>124.50197056943297</v>
      </c>
      <c r="E53" s="2">
        <f t="shared" si="1"/>
        <v>62.188869707472307</v>
      </c>
      <c r="F53" s="2">
        <f t="shared" si="3"/>
        <v>62.188869707472307</v>
      </c>
      <c r="G53" s="2">
        <f t="shared" si="4"/>
        <v>62.313100861960663</v>
      </c>
      <c r="H53" s="2">
        <f t="shared" si="5"/>
        <v>10598.635991847577</v>
      </c>
    </row>
    <row r="54" spans="2:8" x14ac:dyDescent="0.35">
      <c r="B54">
        <v>27</v>
      </c>
      <c r="C54" s="2">
        <f t="shared" si="2"/>
        <v>10598.635991847577</v>
      </c>
      <c r="D54" s="2">
        <f t="shared" si="0"/>
        <v>124.50197056943297</v>
      </c>
      <c r="E54" s="2">
        <f t="shared" si="1"/>
        <v>61.82537661911087</v>
      </c>
      <c r="F54" s="2">
        <f t="shared" si="3"/>
        <v>61.82537661911087</v>
      </c>
      <c r="G54" s="2">
        <f t="shared" si="4"/>
        <v>62.676593950322101</v>
      </c>
      <c r="H54" s="2">
        <f t="shared" si="5"/>
        <v>10535.959397897255</v>
      </c>
    </row>
    <row r="55" spans="2:8" x14ac:dyDescent="0.35">
      <c r="B55">
        <v>28</v>
      </c>
      <c r="C55" s="2">
        <f t="shared" si="2"/>
        <v>10535.959397897255</v>
      </c>
      <c r="D55" s="2">
        <f t="shared" si="0"/>
        <v>124.50197056943297</v>
      </c>
      <c r="E55" s="2">
        <f t="shared" si="1"/>
        <v>61.459763154400662</v>
      </c>
      <c r="F55" s="2">
        <f t="shared" si="3"/>
        <v>61.459763154400662</v>
      </c>
      <c r="G55" s="2">
        <f t="shared" si="4"/>
        <v>63.042207415032308</v>
      </c>
      <c r="H55" s="2">
        <f t="shared" si="5"/>
        <v>10472.917190482223</v>
      </c>
    </row>
    <row r="56" spans="2:8" x14ac:dyDescent="0.35">
      <c r="B56">
        <v>29</v>
      </c>
      <c r="C56" s="2">
        <f t="shared" si="2"/>
        <v>10472.917190482223</v>
      </c>
      <c r="D56" s="2">
        <f t="shared" si="0"/>
        <v>124.50197056943297</v>
      </c>
      <c r="E56" s="2">
        <f t="shared" si="1"/>
        <v>61.092016944479639</v>
      </c>
      <c r="F56" s="2">
        <f t="shared" si="3"/>
        <v>61.092016944479639</v>
      </c>
      <c r="G56" s="2">
        <f t="shared" si="4"/>
        <v>63.409953624953332</v>
      </c>
      <c r="H56" s="2">
        <f t="shared" si="5"/>
        <v>10409.507236857269</v>
      </c>
    </row>
    <row r="57" spans="2:8" x14ac:dyDescent="0.35">
      <c r="B57">
        <v>30</v>
      </c>
      <c r="C57" s="2">
        <f t="shared" si="2"/>
        <v>10409.507236857269</v>
      </c>
      <c r="D57" s="2">
        <f t="shared" si="0"/>
        <v>124.50197056943297</v>
      </c>
      <c r="E57" s="2">
        <f t="shared" si="1"/>
        <v>60.72212554833407</v>
      </c>
      <c r="F57" s="2">
        <f t="shared" si="3"/>
        <v>60.72212554833407</v>
      </c>
      <c r="G57" s="2">
        <f t="shared" si="4"/>
        <v>63.7798450210989</v>
      </c>
      <c r="H57" s="2">
        <f t="shared" si="5"/>
        <v>10345.72739183617</v>
      </c>
    </row>
    <row r="58" spans="2:8" x14ac:dyDescent="0.35">
      <c r="B58">
        <v>31</v>
      </c>
      <c r="C58" s="2">
        <f t="shared" si="2"/>
        <v>10345.72739183617</v>
      </c>
      <c r="D58" s="2">
        <f t="shared" si="0"/>
        <v>124.50197056943297</v>
      </c>
      <c r="E58" s="2">
        <f t="shared" si="1"/>
        <v>60.350076452377657</v>
      </c>
      <c r="F58" s="2">
        <f t="shared" si="3"/>
        <v>60.350076452377657</v>
      </c>
      <c r="G58" s="2">
        <f t="shared" si="4"/>
        <v>64.151894117055321</v>
      </c>
      <c r="H58" s="2">
        <f t="shared" si="5"/>
        <v>10281.575497719114</v>
      </c>
    </row>
    <row r="59" spans="2:8" x14ac:dyDescent="0.35">
      <c r="B59">
        <v>32</v>
      </c>
      <c r="C59" s="2">
        <f t="shared" si="2"/>
        <v>10281.575497719114</v>
      </c>
      <c r="D59" s="2">
        <f t="shared" si="0"/>
        <v>124.50197056943297</v>
      </c>
      <c r="E59" s="2">
        <f t="shared" si="1"/>
        <v>59.975857070028162</v>
      </c>
      <c r="F59" s="2">
        <f t="shared" si="3"/>
        <v>59.975857070028162</v>
      </c>
      <c r="G59" s="2">
        <f t="shared" si="4"/>
        <v>64.526113499404801</v>
      </c>
      <c r="H59" s="2">
        <f t="shared" si="5"/>
        <v>10217.049384219708</v>
      </c>
    </row>
    <row r="60" spans="2:8" x14ac:dyDescent="0.35">
      <c r="B60">
        <v>33</v>
      </c>
      <c r="C60" s="2">
        <f t="shared" si="2"/>
        <v>10217.049384219708</v>
      </c>
      <c r="D60" s="2">
        <f t="shared" si="0"/>
        <v>124.50197056943297</v>
      </c>
      <c r="E60" s="2">
        <f t="shared" si="1"/>
        <v>59.599454741281633</v>
      </c>
      <c r="F60" s="2">
        <f t="shared" si="3"/>
        <v>59.599454741281633</v>
      </c>
      <c r="G60" s="2">
        <f t="shared" si="4"/>
        <v>64.902515828151337</v>
      </c>
      <c r="H60" s="2">
        <f t="shared" si="5"/>
        <v>10152.146868391557</v>
      </c>
    </row>
    <row r="61" spans="2:8" x14ac:dyDescent="0.35">
      <c r="B61">
        <v>34</v>
      </c>
      <c r="C61" s="2">
        <f t="shared" si="2"/>
        <v>10152.146868391557</v>
      </c>
      <c r="D61" s="2">
        <f t="shared" si="0"/>
        <v>124.50197056943297</v>
      </c>
      <c r="E61" s="2">
        <f t="shared" si="1"/>
        <v>59.220856732284084</v>
      </c>
      <c r="F61" s="2">
        <f t="shared" si="3"/>
        <v>59.220856732284084</v>
      </c>
      <c r="G61" s="2">
        <f t="shared" si="4"/>
        <v>65.281113837148894</v>
      </c>
      <c r="H61" s="2">
        <f t="shared" si="5"/>
        <v>10086.865754554408</v>
      </c>
    </row>
    <row r="62" spans="2:8" x14ac:dyDescent="0.35">
      <c r="B62">
        <v>35</v>
      </c>
      <c r="C62" s="2">
        <f t="shared" si="2"/>
        <v>10086.865754554408</v>
      </c>
      <c r="D62" s="2">
        <f t="shared" si="0"/>
        <v>124.50197056943297</v>
      </c>
      <c r="E62" s="2">
        <f t="shared" si="1"/>
        <v>58.840050234900716</v>
      </c>
      <c r="F62" s="2">
        <f t="shared" si="3"/>
        <v>58.840050234900716</v>
      </c>
      <c r="G62" s="2">
        <f t="shared" si="4"/>
        <v>65.661920334532255</v>
      </c>
      <c r="H62" s="2">
        <f t="shared" si="5"/>
        <v>10021.203834219876</v>
      </c>
    </row>
    <row r="63" spans="2:8" x14ac:dyDescent="0.35">
      <c r="B63">
        <v>36</v>
      </c>
      <c r="C63" s="2">
        <f t="shared" si="2"/>
        <v>10021.203834219876</v>
      </c>
      <c r="D63" s="2">
        <f t="shared" si="0"/>
        <v>124.50197056943297</v>
      </c>
      <c r="E63" s="2">
        <f t="shared" si="1"/>
        <v>58.457022366282608</v>
      </c>
      <c r="F63" s="2">
        <f t="shared" si="3"/>
        <v>58.457022366282608</v>
      </c>
      <c r="G63" s="2">
        <f t="shared" si="4"/>
        <v>66.044948203150369</v>
      </c>
      <c r="H63" s="2">
        <f t="shared" si="5"/>
        <v>9955.1588860167249</v>
      </c>
    </row>
    <row r="64" spans="2:8" x14ac:dyDescent="0.35">
      <c r="B64">
        <v>37</v>
      </c>
      <c r="C64" s="2">
        <f t="shared" si="2"/>
        <v>9955.1588860167249</v>
      </c>
      <c r="D64" s="2">
        <f t="shared" si="0"/>
        <v>124.50197056943297</v>
      </c>
      <c r="E64" s="2">
        <f t="shared" si="1"/>
        <v>58.071760168430899</v>
      </c>
      <c r="F64" s="2">
        <f t="shared" si="3"/>
        <v>58.071760168430899</v>
      </c>
      <c r="G64" s="2">
        <f t="shared" si="4"/>
        <v>66.430210401002071</v>
      </c>
      <c r="H64" s="2">
        <f t="shared" si="5"/>
        <v>9888.7286756157228</v>
      </c>
    </row>
    <row r="65" spans="2:8" x14ac:dyDescent="0.35">
      <c r="B65">
        <v>38</v>
      </c>
      <c r="C65" s="2">
        <f t="shared" si="2"/>
        <v>9888.7286756157228</v>
      </c>
      <c r="D65" s="2">
        <f t="shared" si="0"/>
        <v>124.50197056943297</v>
      </c>
      <c r="E65" s="2">
        <f t="shared" si="1"/>
        <v>57.684250607758386</v>
      </c>
      <c r="F65" s="2">
        <f t="shared" si="3"/>
        <v>57.684250607758386</v>
      </c>
      <c r="G65" s="2">
        <f t="shared" si="4"/>
        <v>66.817719961674584</v>
      </c>
      <c r="H65" s="2">
        <f t="shared" si="5"/>
        <v>9821.9109556540479</v>
      </c>
    </row>
    <row r="66" spans="2:8" x14ac:dyDescent="0.35">
      <c r="B66">
        <v>39</v>
      </c>
      <c r="C66" s="2">
        <f t="shared" si="2"/>
        <v>9821.9109556540479</v>
      </c>
      <c r="D66" s="2">
        <f t="shared" si="0"/>
        <v>124.50197056943297</v>
      </c>
      <c r="E66" s="2">
        <f t="shared" si="1"/>
        <v>57.294480574648617</v>
      </c>
      <c r="F66" s="2">
        <f t="shared" si="3"/>
        <v>57.294480574648617</v>
      </c>
      <c r="G66" s="2">
        <f t="shared" si="4"/>
        <v>67.207489994784353</v>
      </c>
      <c r="H66" s="2">
        <f t="shared" si="5"/>
        <v>9754.7034656592641</v>
      </c>
    </row>
    <row r="67" spans="2:8" x14ac:dyDescent="0.35">
      <c r="B67">
        <v>40</v>
      </c>
      <c r="C67" s="2">
        <f t="shared" si="2"/>
        <v>9754.7034656592641</v>
      </c>
      <c r="D67" s="2">
        <f t="shared" si="0"/>
        <v>124.50197056943297</v>
      </c>
      <c r="E67" s="2">
        <f t="shared" si="1"/>
        <v>56.902436883012378</v>
      </c>
      <c r="F67" s="2">
        <f t="shared" si="3"/>
        <v>56.902436883012378</v>
      </c>
      <c r="G67" s="2">
        <f t="shared" si="4"/>
        <v>67.599533686420585</v>
      </c>
      <c r="H67" s="2">
        <f t="shared" si="5"/>
        <v>9687.1039319728443</v>
      </c>
    </row>
    <row r="68" spans="2:8" x14ac:dyDescent="0.35">
      <c r="B68">
        <v>41</v>
      </c>
      <c r="C68" s="2">
        <f t="shared" si="2"/>
        <v>9687.1039319728443</v>
      </c>
      <c r="D68" s="2">
        <f t="shared" si="0"/>
        <v>124.50197056943297</v>
      </c>
      <c r="E68" s="2">
        <f t="shared" si="1"/>
        <v>56.508106269841598</v>
      </c>
      <c r="F68" s="2">
        <f t="shared" si="3"/>
        <v>56.508106269841598</v>
      </c>
      <c r="G68" s="2">
        <f t="shared" si="4"/>
        <v>67.993864299591365</v>
      </c>
      <c r="H68" s="2">
        <f t="shared" si="5"/>
        <v>9619.1100676732531</v>
      </c>
    </row>
    <row r="69" spans="2:8" x14ac:dyDescent="0.35">
      <c r="B69">
        <v>42</v>
      </c>
      <c r="C69" s="2">
        <f t="shared" si="2"/>
        <v>9619.1100676732531</v>
      </c>
      <c r="D69" s="2">
        <f t="shared" si="0"/>
        <v>124.50197056943297</v>
      </c>
      <c r="E69" s="2">
        <f t="shared" si="1"/>
        <v>56.111475394760646</v>
      </c>
      <c r="F69" s="2">
        <f t="shared" si="3"/>
        <v>56.111475394760646</v>
      </c>
      <c r="G69" s="2">
        <f t="shared" si="4"/>
        <v>68.390495174672324</v>
      </c>
      <c r="H69" s="2">
        <f t="shared" si="5"/>
        <v>9550.7195724985813</v>
      </c>
    </row>
    <row r="70" spans="2:8" x14ac:dyDescent="0.35">
      <c r="B70">
        <v>43</v>
      </c>
      <c r="C70" s="2">
        <f t="shared" si="2"/>
        <v>9550.7195724985813</v>
      </c>
      <c r="D70" s="2">
        <f t="shared" si="0"/>
        <v>124.50197056943297</v>
      </c>
      <c r="E70" s="2">
        <f t="shared" si="1"/>
        <v>55.712530839575059</v>
      </c>
      <c r="F70" s="2">
        <f t="shared" si="3"/>
        <v>55.712530839575059</v>
      </c>
      <c r="G70" s="2">
        <f t="shared" si="4"/>
        <v>68.789439729857918</v>
      </c>
      <c r="H70" s="2">
        <f t="shared" si="5"/>
        <v>9481.9301327687226</v>
      </c>
    </row>
    <row r="71" spans="2:8" x14ac:dyDescent="0.35">
      <c r="B71">
        <v>44</v>
      </c>
      <c r="C71" s="2">
        <f t="shared" si="2"/>
        <v>9481.9301327687226</v>
      </c>
      <c r="D71" s="2">
        <f t="shared" si="0"/>
        <v>124.50197056943297</v>
      </c>
      <c r="E71" s="2">
        <f t="shared" si="1"/>
        <v>55.311259107817548</v>
      </c>
      <c r="F71" s="2">
        <f t="shared" si="3"/>
        <v>55.311259107817548</v>
      </c>
      <c r="G71" s="2">
        <f t="shared" si="4"/>
        <v>69.190711461615422</v>
      </c>
      <c r="H71" s="2">
        <f t="shared" si="5"/>
        <v>9412.7394213071075</v>
      </c>
    </row>
    <row r="72" spans="2:8" x14ac:dyDescent="0.35">
      <c r="B72">
        <v>45</v>
      </c>
      <c r="C72" s="2">
        <f t="shared" si="2"/>
        <v>9412.7394213071075</v>
      </c>
      <c r="D72" s="2">
        <f t="shared" si="0"/>
        <v>124.50197056943297</v>
      </c>
      <c r="E72" s="2">
        <f t="shared" si="1"/>
        <v>54.907646624291466</v>
      </c>
      <c r="F72" s="2">
        <f t="shared" si="3"/>
        <v>54.907646624291466</v>
      </c>
      <c r="G72" s="2">
        <f t="shared" si="4"/>
        <v>69.594323945141497</v>
      </c>
      <c r="H72" s="2">
        <f t="shared" si="5"/>
        <v>9343.1450973619667</v>
      </c>
    </row>
    <row r="73" spans="2:8" x14ac:dyDescent="0.35">
      <c r="B73">
        <v>46</v>
      </c>
      <c r="C73" s="2">
        <f t="shared" si="2"/>
        <v>9343.1450973619667</v>
      </c>
      <c r="D73" s="2">
        <f t="shared" si="0"/>
        <v>124.50197056943297</v>
      </c>
      <c r="E73" s="2">
        <f t="shared" si="1"/>
        <v>54.501679734611471</v>
      </c>
      <c r="F73" s="2">
        <f t="shared" si="3"/>
        <v>54.501679734611471</v>
      </c>
      <c r="G73" s="2">
        <f t="shared" si="4"/>
        <v>70.000290834821499</v>
      </c>
      <c r="H73" s="2">
        <f t="shared" si="5"/>
        <v>9273.1448065271452</v>
      </c>
    </row>
    <row r="74" spans="2:8" x14ac:dyDescent="0.35">
      <c r="B74">
        <v>47</v>
      </c>
      <c r="C74" s="2">
        <f t="shared" si="2"/>
        <v>9273.1448065271452</v>
      </c>
      <c r="D74" s="2">
        <f t="shared" si="0"/>
        <v>124.50197056943297</v>
      </c>
      <c r="E74" s="2">
        <f t="shared" si="1"/>
        <v>54.093344704741682</v>
      </c>
      <c r="F74" s="2">
        <f t="shared" si="3"/>
        <v>54.093344704741682</v>
      </c>
      <c r="G74" s="2">
        <f t="shared" si="4"/>
        <v>70.408625864691288</v>
      </c>
      <c r="H74" s="2">
        <f t="shared" si="5"/>
        <v>9202.736180662454</v>
      </c>
    </row>
    <row r="75" spans="2:8" x14ac:dyDescent="0.35">
      <c r="B75">
        <v>48</v>
      </c>
      <c r="C75" s="2">
        <f t="shared" si="2"/>
        <v>9202.736180662454</v>
      </c>
      <c r="D75" s="2">
        <f t="shared" si="0"/>
        <v>124.50197056943297</v>
      </c>
      <c r="E75" s="2">
        <f t="shared" si="1"/>
        <v>53.682627720530981</v>
      </c>
      <c r="F75" s="2">
        <f t="shared" si="3"/>
        <v>53.682627720530981</v>
      </c>
      <c r="G75" s="2">
        <f t="shared" si="4"/>
        <v>70.819342848901982</v>
      </c>
      <c r="H75" s="2">
        <f t="shared" si="5"/>
        <v>9131.9168378135528</v>
      </c>
    </row>
    <row r="76" spans="2:8" x14ac:dyDescent="0.35">
      <c r="B76">
        <v>49</v>
      </c>
      <c r="C76" s="2">
        <f t="shared" si="2"/>
        <v>9131.9168378135528</v>
      </c>
      <c r="D76" s="2">
        <f t="shared" si="0"/>
        <v>124.50197056943297</v>
      </c>
      <c r="E76" s="2">
        <f t="shared" si="1"/>
        <v>53.269514887245727</v>
      </c>
      <c r="F76" s="2">
        <f t="shared" si="3"/>
        <v>53.269514887245727</v>
      </c>
      <c r="G76" s="2">
        <f t="shared" si="4"/>
        <v>71.232455682187236</v>
      </c>
      <c r="H76" s="2">
        <f t="shared" si="5"/>
        <v>9060.6843821313651</v>
      </c>
    </row>
    <row r="77" spans="2:8" x14ac:dyDescent="0.35">
      <c r="B77">
        <v>50</v>
      </c>
      <c r="C77" s="2">
        <f t="shared" si="2"/>
        <v>9060.6843821313651</v>
      </c>
      <c r="D77" s="2">
        <f t="shared" si="0"/>
        <v>124.50197056943297</v>
      </c>
      <c r="E77" s="2">
        <f t="shared" si="1"/>
        <v>52.853992229099632</v>
      </c>
      <c r="F77" s="2">
        <f t="shared" si="3"/>
        <v>52.853992229099632</v>
      </c>
      <c r="G77" s="2">
        <f t="shared" si="4"/>
        <v>71.647978340333339</v>
      </c>
      <c r="H77" s="2">
        <f t="shared" si="5"/>
        <v>8989.0364037910313</v>
      </c>
    </row>
    <row r="78" spans="2:8" x14ac:dyDescent="0.35">
      <c r="B78">
        <v>51</v>
      </c>
      <c r="C78" s="2">
        <f t="shared" si="2"/>
        <v>8989.0364037910313</v>
      </c>
      <c r="D78" s="2">
        <f t="shared" si="0"/>
        <v>124.50197056943297</v>
      </c>
      <c r="E78" s="2">
        <f t="shared" si="1"/>
        <v>52.436045688781022</v>
      </c>
      <c r="F78" s="2">
        <f t="shared" si="3"/>
        <v>52.436045688781022</v>
      </c>
      <c r="G78" s="2">
        <f t="shared" si="4"/>
        <v>72.065924880651949</v>
      </c>
      <c r="H78" s="2">
        <f t="shared" si="5"/>
        <v>8916.9704789103798</v>
      </c>
    </row>
    <row r="79" spans="2:8" x14ac:dyDescent="0.35">
      <c r="B79">
        <v>52</v>
      </c>
      <c r="C79" s="2">
        <f t="shared" si="2"/>
        <v>8916.9704789103798</v>
      </c>
      <c r="D79" s="2">
        <f t="shared" si="0"/>
        <v>124.50197056943297</v>
      </c>
      <c r="E79" s="2">
        <f t="shared" si="1"/>
        <v>52.015661126977221</v>
      </c>
      <c r="F79" s="2">
        <f t="shared" si="3"/>
        <v>52.015661126977221</v>
      </c>
      <c r="G79" s="2">
        <f t="shared" si="4"/>
        <v>72.486309442455749</v>
      </c>
      <c r="H79" s="2">
        <f t="shared" si="5"/>
        <v>8844.4841694679235</v>
      </c>
    </row>
    <row r="80" spans="2:8" x14ac:dyDescent="0.35">
      <c r="B80">
        <v>53</v>
      </c>
      <c r="C80" s="2">
        <f t="shared" si="2"/>
        <v>8844.4841694679235</v>
      </c>
      <c r="D80" s="2">
        <f t="shared" si="0"/>
        <v>124.50197056943297</v>
      </c>
      <c r="E80" s="2">
        <f t="shared" si="1"/>
        <v>51.592824321896224</v>
      </c>
      <c r="F80" s="2">
        <f t="shared" si="3"/>
        <v>51.592824321896224</v>
      </c>
      <c r="G80" s="2">
        <f t="shared" si="4"/>
        <v>72.909146247536739</v>
      </c>
      <c r="H80" s="2">
        <f t="shared" si="5"/>
        <v>8771.5750232203864</v>
      </c>
    </row>
    <row r="81" spans="2:8" x14ac:dyDescent="0.35">
      <c r="B81">
        <v>54</v>
      </c>
      <c r="C81" s="2">
        <f t="shared" si="2"/>
        <v>8771.5750232203864</v>
      </c>
      <c r="D81" s="2">
        <f t="shared" si="0"/>
        <v>124.50197056943297</v>
      </c>
      <c r="E81" s="2">
        <f t="shared" si="1"/>
        <v>51.167520968785588</v>
      </c>
      <c r="F81" s="2">
        <f t="shared" si="3"/>
        <v>51.167520968785588</v>
      </c>
      <c r="G81" s="2">
        <f t="shared" si="4"/>
        <v>73.334449600647389</v>
      </c>
      <c r="H81" s="2">
        <f t="shared" si="5"/>
        <v>8698.2405736197397</v>
      </c>
    </row>
    <row r="82" spans="2:8" x14ac:dyDescent="0.35">
      <c r="B82">
        <v>55</v>
      </c>
      <c r="C82" s="2">
        <f t="shared" si="2"/>
        <v>8698.2405736197397</v>
      </c>
      <c r="D82" s="2">
        <f t="shared" si="0"/>
        <v>124.50197056943297</v>
      </c>
      <c r="E82" s="2">
        <f t="shared" si="1"/>
        <v>50.739736679448484</v>
      </c>
      <c r="F82" s="2">
        <f t="shared" si="3"/>
        <v>50.739736679448484</v>
      </c>
      <c r="G82" s="2">
        <f t="shared" si="4"/>
        <v>73.762233889984486</v>
      </c>
      <c r="H82" s="2">
        <f t="shared" si="5"/>
        <v>8624.478339729756</v>
      </c>
    </row>
    <row r="83" spans="2:8" x14ac:dyDescent="0.35">
      <c r="B83">
        <v>56</v>
      </c>
      <c r="C83" s="2">
        <f t="shared" si="2"/>
        <v>8624.478339729756</v>
      </c>
      <c r="D83" s="2">
        <f t="shared" si="0"/>
        <v>124.50197056943297</v>
      </c>
      <c r="E83" s="2">
        <f t="shared" si="1"/>
        <v>50.309456981756909</v>
      </c>
      <c r="F83" s="2">
        <f t="shared" si="3"/>
        <v>50.309456981756909</v>
      </c>
      <c r="G83" s="2">
        <f t="shared" si="4"/>
        <v>74.192513587676061</v>
      </c>
      <c r="H83" s="2">
        <f t="shared" si="5"/>
        <v>8550.2858261420806</v>
      </c>
    </row>
    <row r="84" spans="2:8" x14ac:dyDescent="0.35">
      <c r="B84">
        <v>57</v>
      </c>
      <c r="C84" s="2">
        <f t="shared" si="2"/>
        <v>8550.2858261420806</v>
      </c>
      <c r="D84" s="2">
        <f t="shared" si="0"/>
        <v>124.50197056943297</v>
      </c>
      <c r="E84" s="2">
        <f t="shared" si="1"/>
        <v>49.876667319162138</v>
      </c>
      <c r="F84" s="2">
        <f t="shared" si="3"/>
        <v>49.876667319162138</v>
      </c>
      <c r="G84" s="2">
        <f t="shared" si="4"/>
        <v>74.625303250270832</v>
      </c>
      <c r="H84" s="2">
        <f t="shared" si="5"/>
        <v>8475.6605228918106</v>
      </c>
    </row>
    <row r="85" spans="2:8" x14ac:dyDescent="0.35">
      <c r="B85">
        <v>58</v>
      </c>
      <c r="C85" s="2">
        <f t="shared" si="2"/>
        <v>8475.6605228918106</v>
      </c>
      <c r="D85" s="2">
        <f t="shared" si="0"/>
        <v>124.50197056943297</v>
      </c>
      <c r="E85" s="2">
        <f t="shared" si="1"/>
        <v>49.441353050202231</v>
      </c>
      <c r="F85" s="2">
        <f t="shared" si="3"/>
        <v>49.441353050202231</v>
      </c>
      <c r="G85" s="2">
        <f t="shared" si="4"/>
        <v>75.060617519230732</v>
      </c>
      <c r="H85" s="2">
        <f t="shared" si="5"/>
        <v>8400.5999053725791</v>
      </c>
    </row>
    <row r="86" spans="2:8" x14ac:dyDescent="0.35">
      <c r="B86">
        <v>59</v>
      </c>
      <c r="C86" s="2">
        <f t="shared" si="2"/>
        <v>8400.5999053725791</v>
      </c>
      <c r="D86" s="2">
        <f t="shared" si="0"/>
        <v>124.50197056943297</v>
      </c>
      <c r="E86" s="2">
        <f t="shared" si="1"/>
        <v>49.003499448006714</v>
      </c>
      <c r="F86" s="2">
        <f t="shared" si="3"/>
        <v>49.003499448006714</v>
      </c>
      <c r="G86" s="2">
        <f t="shared" si="4"/>
        <v>75.498471121426263</v>
      </c>
      <c r="H86" s="2">
        <f t="shared" si="5"/>
        <v>8325.1014342511535</v>
      </c>
    </row>
    <row r="87" spans="2:8" x14ac:dyDescent="0.35">
      <c r="B87">
        <v>60</v>
      </c>
      <c r="C87" s="2">
        <f t="shared" si="2"/>
        <v>8325.1014342511535</v>
      </c>
      <c r="D87" s="2">
        <f t="shared" si="0"/>
        <v>124.50197056943297</v>
      </c>
      <c r="E87" s="2">
        <f t="shared" si="1"/>
        <v>48.563091699798399</v>
      </c>
      <c r="F87" s="2">
        <f t="shared" si="3"/>
        <v>48.563091699798399</v>
      </c>
      <c r="G87" s="2">
        <f t="shared" si="4"/>
        <v>75.938878869634578</v>
      </c>
      <c r="H87" s="2">
        <f t="shared" si="5"/>
        <v>8249.1625553815193</v>
      </c>
    </row>
    <row r="88" spans="2:8" x14ac:dyDescent="0.35">
      <c r="B88">
        <v>61</v>
      </c>
      <c r="C88" s="2">
        <f t="shared" si="2"/>
        <v>8249.1625553815193</v>
      </c>
      <c r="D88" s="2">
        <f t="shared" si="0"/>
        <v>124.50197056943297</v>
      </c>
      <c r="E88" s="2">
        <f t="shared" si="1"/>
        <v>48.120114906392196</v>
      </c>
      <c r="F88" s="2">
        <f t="shared" si="3"/>
        <v>48.120114906392196</v>
      </c>
      <c r="G88" s="2">
        <f t="shared" si="4"/>
        <v>76.381855663040767</v>
      </c>
      <c r="H88" s="2">
        <f t="shared" si="5"/>
        <v>8172.7806997184789</v>
      </c>
    </row>
    <row r="89" spans="2:8" x14ac:dyDescent="0.35">
      <c r="B89">
        <v>62</v>
      </c>
      <c r="C89" s="2">
        <f t="shared" si="2"/>
        <v>8172.7806997184789</v>
      </c>
      <c r="D89" s="2">
        <f t="shared" si="0"/>
        <v>124.50197056943297</v>
      </c>
      <c r="E89" s="2">
        <f t="shared" si="1"/>
        <v>47.674554081691127</v>
      </c>
      <c r="F89" s="2">
        <f t="shared" si="3"/>
        <v>47.674554081691127</v>
      </c>
      <c r="G89" s="2">
        <f t="shared" si="4"/>
        <v>76.827416487741843</v>
      </c>
      <c r="H89" s="2">
        <f t="shared" si="5"/>
        <v>8095.9532832307368</v>
      </c>
    </row>
    <row r="90" spans="2:8" x14ac:dyDescent="0.35">
      <c r="B90">
        <v>63</v>
      </c>
      <c r="C90" s="2">
        <f t="shared" si="2"/>
        <v>8095.9532832307368</v>
      </c>
      <c r="D90" s="2">
        <f t="shared" si="0"/>
        <v>124.50197056943297</v>
      </c>
      <c r="E90" s="2">
        <f t="shared" si="1"/>
        <v>47.226394152179303</v>
      </c>
      <c r="F90" s="2">
        <f t="shared" si="3"/>
        <v>47.226394152179303</v>
      </c>
      <c r="G90" s="2">
        <f t="shared" si="4"/>
        <v>77.27557641725366</v>
      </c>
      <c r="H90" s="2">
        <f t="shared" si="5"/>
        <v>8018.6777068134834</v>
      </c>
    </row>
    <row r="91" spans="2:8" x14ac:dyDescent="0.35">
      <c r="B91">
        <v>64</v>
      </c>
      <c r="C91" s="2">
        <f t="shared" si="2"/>
        <v>8018.6777068134834</v>
      </c>
      <c r="D91" s="2">
        <f t="shared" si="0"/>
        <v>124.50197056943297</v>
      </c>
      <c r="E91" s="2">
        <f t="shared" si="1"/>
        <v>46.775619956411987</v>
      </c>
      <c r="F91" s="2">
        <f t="shared" si="3"/>
        <v>46.775619956411987</v>
      </c>
      <c r="G91" s="2">
        <f t="shared" si="4"/>
        <v>77.726350613020983</v>
      </c>
      <c r="H91" s="2">
        <f t="shared" si="5"/>
        <v>7940.9513562004622</v>
      </c>
    </row>
    <row r="92" spans="2:8" x14ac:dyDescent="0.35">
      <c r="B92">
        <v>65</v>
      </c>
      <c r="C92" s="2">
        <f t="shared" si="2"/>
        <v>7940.9513562004622</v>
      </c>
      <c r="D92" s="2">
        <f t="shared" ref="D92:D155" si="6">IF(B92&lt;=$D$22,IF(B92&lt;=$D$20,0,IF(B92&lt;=$D$21,$C$15,IF(B92&gt;=$C$22,$C$16))),0)</f>
        <v>124.50197056943297</v>
      </c>
      <c r="E92" s="2">
        <f t="shared" ref="E92:E155" si="7">C92*($C$13/12)</f>
        <v>46.322216244502698</v>
      </c>
      <c r="F92" s="2">
        <f t="shared" si="3"/>
        <v>46.322216244502698</v>
      </c>
      <c r="G92" s="2">
        <f t="shared" si="4"/>
        <v>78.179754324930272</v>
      </c>
      <c r="H92" s="2">
        <f t="shared" si="5"/>
        <v>7862.7716018755318</v>
      </c>
    </row>
    <row r="93" spans="2:8" x14ac:dyDescent="0.35">
      <c r="B93">
        <v>66</v>
      </c>
      <c r="C93" s="2">
        <f t="shared" ref="C93:C156" si="8">H92</f>
        <v>7862.7716018755318</v>
      </c>
      <c r="D93" s="2">
        <f t="shared" si="6"/>
        <v>124.50197056943297</v>
      </c>
      <c r="E93" s="2">
        <f t="shared" si="7"/>
        <v>45.866167677607272</v>
      </c>
      <c r="F93" s="2">
        <f t="shared" ref="F93:F156" si="9">IF(B93&lt;=$D$20,0,IF(B93&gt;$D$20,E93))</f>
        <v>45.866167677607272</v>
      </c>
      <c r="G93" s="2">
        <f t="shared" ref="G93:G156" si="10">IF(B93&lt;$C$22,0,D93-F93)</f>
        <v>78.635802891825705</v>
      </c>
      <c r="H93" s="2">
        <f t="shared" ref="H93:H156" si="11">C93+E93-F93-G93</f>
        <v>7784.1357989837061</v>
      </c>
    </row>
    <row r="94" spans="2:8" x14ac:dyDescent="0.35">
      <c r="B94">
        <v>67</v>
      </c>
      <c r="C94" s="2">
        <f t="shared" si="8"/>
        <v>7784.1357989837061</v>
      </c>
      <c r="D94" s="2">
        <f t="shared" si="6"/>
        <v>124.50197056943297</v>
      </c>
      <c r="E94" s="2">
        <f t="shared" si="7"/>
        <v>45.407458827404952</v>
      </c>
      <c r="F94" s="2">
        <f t="shared" si="9"/>
        <v>45.407458827404952</v>
      </c>
      <c r="G94" s="2">
        <f t="shared" si="10"/>
        <v>79.094511742028018</v>
      </c>
      <c r="H94" s="2">
        <f t="shared" si="11"/>
        <v>7705.0412872416782</v>
      </c>
    </row>
    <row r="95" spans="2:8" x14ac:dyDescent="0.35">
      <c r="B95">
        <v>68</v>
      </c>
      <c r="C95" s="2">
        <f t="shared" si="8"/>
        <v>7705.0412872416782</v>
      </c>
      <c r="D95" s="2">
        <f t="shared" si="6"/>
        <v>124.50197056943297</v>
      </c>
      <c r="E95" s="2">
        <f t="shared" si="7"/>
        <v>44.946074175576456</v>
      </c>
      <c r="F95" s="2">
        <f t="shared" si="9"/>
        <v>44.946074175576456</v>
      </c>
      <c r="G95" s="2">
        <f t="shared" si="10"/>
        <v>79.555896393856514</v>
      </c>
      <c r="H95" s="2">
        <f t="shared" si="11"/>
        <v>7625.4853908478217</v>
      </c>
    </row>
    <row r="96" spans="2:8" x14ac:dyDescent="0.35">
      <c r="B96">
        <v>69</v>
      </c>
      <c r="C96" s="2">
        <f t="shared" si="8"/>
        <v>7625.4853908478217</v>
      </c>
      <c r="D96" s="2">
        <f t="shared" si="6"/>
        <v>124.50197056943297</v>
      </c>
      <c r="E96" s="2">
        <f t="shared" si="7"/>
        <v>44.481998113278962</v>
      </c>
      <c r="F96" s="2">
        <f t="shared" si="9"/>
        <v>44.481998113278962</v>
      </c>
      <c r="G96" s="2">
        <f t="shared" si="10"/>
        <v>80.019972456154008</v>
      </c>
      <c r="H96" s="2">
        <f t="shared" si="11"/>
        <v>7545.4654183916673</v>
      </c>
    </row>
    <row r="97" spans="2:8" x14ac:dyDescent="0.35">
      <c r="B97">
        <v>70</v>
      </c>
      <c r="C97" s="2">
        <f t="shared" si="8"/>
        <v>7545.4654183916673</v>
      </c>
      <c r="D97" s="2">
        <f t="shared" si="6"/>
        <v>124.50197056943297</v>
      </c>
      <c r="E97" s="2">
        <f t="shared" si="7"/>
        <v>44.015214940618058</v>
      </c>
      <c r="F97" s="2">
        <f t="shared" si="9"/>
        <v>44.015214940618058</v>
      </c>
      <c r="G97" s="2">
        <f t="shared" si="10"/>
        <v>80.486755628814905</v>
      </c>
      <c r="H97" s="2">
        <f t="shared" si="11"/>
        <v>7464.9786627628528</v>
      </c>
    </row>
    <row r="98" spans="2:8" x14ac:dyDescent="0.35">
      <c r="B98">
        <v>71</v>
      </c>
      <c r="C98" s="2">
        <f t="shared" si="8"/>
        <v>7464.9786627628528</v>
      </c>
      <c r="D98" s="2">
        <f t="shared" si="6"/>
        <v>124.50197056943297</v>
      </c>
      <c r="E98" s="2">
        <f t="shared" si="7"/>
        <v>43.545708866116641</v>
      </c>
      <c r="F98" s="2">
        <f t="shared" si="9"/>
        <v>43.545708866116641</v>
      </c>
      <c r="G98" s="2">
        <f t="shared" si="10"/>
        <v>80.956261703316329</v>
      </c>
      <c r="H98" s="2">
        <f t="shared" si="11"/>
        <v>7384.0224010595366</v>
      </c>
    </row>
    <row r="99" spans="2:8" x14ac:dyDescent="0.35">
      <c r="B99">
        <v>72</v>
      </c>
      <c r="C99" s="2">
        <f t="shared" si="8"/>
        <v>7384.0224010595366</v>
      </c>
      <c r="D99" s="2">
        <f t="shared" si="6"/>
        <v>124.50197056943297</v>
      </c>
      <c r="E99" s="2">
        <f t="shared" si="7"/>
        <v>43.073464006180629</v>
      </c>
      <c r="F99" s="2">
        <f t="shared" si="9"/>
        <v>43.073464006180629</v>
      </c>
      <c r="G99" s="2">
        <f t="shared" si="10"/>
        <v>81.428506563252341</v>
      </c>
      <c r="H99" s="2">
        <f t="shared" si="11"/>
        <v>7302.5938944962845</v>
      </c>
    </row>
    <row r="100" spans="2:8" x14ac:dyDescent="0.35">
      <c r="B100">
        <v>73</v>
      </c>
      <c r="C100" s="2">
        <f t="shared" si="8"/>
        <v>7302.5938944962845</v>
      </c>
      <c r="D100" s="2">
        <f t="shared" si="6"/>
        <v>124.50197056943297</v>
      </c>
      <c r="E100" s="2">
        <f t="shared" si="7"/>
        <v>42.598464384561659</v>
      </c>
      <c r="F100" s="2">
        <f t="shared" si="9"/>
        <v>42.598464384561659</v>
      </c>
      <c r="G100" s="2">
        <f t="shared" si="10"/>
        <v>81.903506184871304</v>
      </c>
      <c r="H100" s="2">
        <f t="shared" si="11"/>
        <v>7220.6903883114128</v>
      </c>
    </row>
    <row r="101" spans="2:8" x14ac:dyDescent="0.35">
      <c r="B101">
        <v>74</v>
      </c>
      <c r="C101" s="2">
        <f t="shared" si="8"/>
        <v>7220.6903883114128</v>
      </c>
      <c r="D101" s="2">
        <f t="shared" si="6"/>
        <v>124.50197056943297</v>
      </c>
      <c r="E101" s="2">
        <f t="shared" si="7"/>
        <v>42.120693931816575</v>
      </c>
      <c r="F101" s="2">
        <f t="shared" si="9"/>
        <v>42.120693931816575</v>
      </c>
      <c r="G101" s="2">
        <f t="shared" si="10"/>
        <v>82.381276637616395</v>
      </c>
      <c r="H101" s="2">
        <f t="shared" si="11"/>
        <v>7138.309111673796</v>
      </c>
    </row>
    <row r="102" spans="2:8" x14ac:dyDescent="0.35">
      <c r="B102">
        <v>75</v>
      </c>
      <c r="C102" s="2">
        <f t="shared" si="8"/>
        <v>7138.309111673796</v>
      </c>
      <c r="D102" s="2">
        <f t="shared" si="6"/>
        <v>124.50197056943297</v>
      </c>
      <c r="E102" s="2">
        <f t="shared" si="7"/>
        <v>41.640136484763815</v>
      </c>
      <c r="F102" s="2">
        <f t="shared" si="9"/>
        <v>41.640136484763815</v>
      </c>
      <c r="G102" s="2">
        <f t="shared" si="10"/>
        <v>82.861834084669155</v>
      </c>
      <c r="H102" s="2">
        <f t="shared" si="11"/>
        <v>7055.4472775891272</v>
      </c>
    </row>
    <row r="103" spans="2:8" x14ac:dyDescent="0.35">
      <c r="B103">
        <v>76</v>
      </c>
      <c r="C103" s="2">
        <f t="shared" si="8"/>
        <v>7055.4472775891272</v>
      </c>
      <c r="D103" s="2">
        <f t="shared" si="6"/>
        <v>124.50197056943297</v>
      </c>
      <c r="E103" s="2">
        <f t="shared" si="7"/>
        <v>41.156775785936574</v>
      </c>
      <c r="F103" s="2">
        <f t="shared" si="9"/>
        <v>41.156775785936574</v>
      </c>
      <c r="G103" s="2">
        <f t="shared" si="10"/>
        <v>83.345194783496396</v>
      </c>
      <c r="H103" s="2">
        <f t="shared" si="11"/>
        <v>6972.1020828056307</v>
      </c>
    </row>
    <row r="104" spans="2:8" x14ac:dyDescent="0.35">
      <c r="B104">
        <v>77</v>
      </c>
      <c r="C104" s="2">
        <f t="shared" si="8"/>
        <v>6972.1020828056307</v>
      </c>
      <c r="D104" s="2">
        <f t="shared" si="6"/>
        <v>124.50197056943297</v>
      </c>
      <c r="E104" s="2">
        <f t="shared" si="7"/>
        <v>40.670595483032848</v>
      </c>
      <c r="F104" s="2">
        <f t="shared" si="9"/>
        <v>40.670595483032848</v>
      </c>
      <c r="G104" s="2">
        <f t="shared" si="10"/>
        <v>83.831375086400129</v>
      </c>
      <c r="H104" s="2">
        <f t="shared" si="11"/>
        <v>6888.2707077192308</v>
      </c>
    </row>
    <row r="105" spans="2:8" x14ac:dyDescent="0.35">
      <c r="B105">
        <v>78</v>
      </c>
      <c r="C105" s="2">
        <f t="shared" si="8"/>
        <v>6888.2707077192308</v>
      </c>
      <c r="D105" s="2">
        <f t="shared" si="6"/>
        <v>124.50197056943297</v>
      </c>
      <c r="E105" s="2">
        <f t="shared" si="7"/>
        <v>40.181579128362181</v>
      </c>
      <c r="F105" s="2">
        <f t="shared" si="9"/>
        <v>40.181579128362181</v>
      </c>
      <c r="G105" s="2">
        <f t="shared" si="10"/>
        <v>84.320391441070797</v>
      </c>
      <c r="H105" s="2">
        <f t="shared" si="11"/>
        <v>6803.9503162781602</v>
      </c>
    </row>
    <row r="106" spans="2:8" x14ac:dyDescent="0.35">
      <c r="B106">
        <v>79</v>
      </c>
      <c r="C106" s="2">
        <f t="shared" si="8"/>
        <v>6803.9503162781602</v>
      </c>
      <c r="D106" s="2">
        <f t="shared" si="6"/>
        <v>124.50197056943297</v>
      </c>
      <c r="E106" s="2">
        <f t="shared" si="7"/>
        <v>39.689710178289268</v>
      </c>
      <c r="F106" s="2">
        <f t="shared" si="9"/>
        <v>39.689710178289268</v>
      </c>
      <c r="G106" s="2">
        <f t="shared" si="10"/>
        <v>84.812260391143695</v>
      </c>
      <c r="H106" s="2">
        <f t="shared" si="11"/>
        <v>6719.1380558870169</v>
      </c>
    </row>
    <row r="107" spans="2:8" x14ac:dyDescent="0.35">
      <c r="B107">
        <v>80</v>
      </c>
      <c r="C107" s="2">
        <f t="shared" si="8"/>
        <v>6719.1380558870169</v>
      </c>
      <c r="D107" s="2">
        <f t="shared" si="6"/>
        <v>124.50197056943297</v>
      </c>
      <c r="E107" s="2">
        <f t="shared" si="7"/>
        <v>39.194971992674269</v>
      </c>
      <c r="F107" s="2">
        <f t="shared" si="9"/>
        <v>39.194971992674269</v>
      </c>
      <c r="G107" s="2">
        <f t="shared" si="10"/>
        <v>85.306998576758701</v>
      </c>
      <c r="H107" s="2">
        <f t="shared" si="11"/>
        <v>6633.8310573102581</v>
      </c>
    </row>
    <row r="108" spans="2:8" x14ac:dyDescent="0.35">
      <c r="B108">
        <v>81</v>
      </c>
      <c r="C108" s="2">
        <f t="shared" si="8"/>
        <v>6633.8310573102581</v>
      </c>
      <c r="D108" s="2">
        <f t="shared" si="6"/>
        <v>124.50197056943297</v>
      </c>
      <c r="E108" s="2">
        <f t="shared" si="7"/>
        <v>38.697347834309838</v>
      </c>
      <c r="F108" s="2">
        <f t="shared" si="9"/>
        <v>38.697347834309838</v>
      </c>
      <c r="G108" s="2">
        <f t="shared" si="10"/>
        <v>85.804622735123132</v>
      </c>
      <c r="H108" s="2">
        <f t="shared" si="11"/>
        <v>6548.0264345751348</v>
      </c>
    </row>
    <row r="109" spans="2:8" x14ac:dyDescent="0.35">
      <c r="B109">
        <v>82</v>
      </c>
      <c r="C109" s="2">
        <f t="shared" si="8"/>
        <v>6548.0264345751348</v>
      </c>
      <c r="D109" s="2">
        <f t="shared" si="6"/>
        <v>124.50197056943297</v>
      </c>
      <c r="E109" s="2">
        <f t="shared" si="7"/>
        <v>38.196820868354955</v>
      </c>
      <c r="F109" s="2">
        <f t="shared" si="9"/>
        <v>38.196820868354955</v>
      </c>
      <c r="G109" s="2">
        <f t="shared" si="10"/>
        <v>86.305149701078022</v>
      </c>
      <c r="H109" s="2">
        <f t="shared" si="11"/>
        <v>6461.7212848740564</v>
      </c>
    </row>
    <row r="110" spans="2:8" x14ac:dyDescent="0.35">
      <c r="B110">
        <v>83</v>
      </c>
      <c r="C110" s="2">
        <f t="shared" si="8"/>
        <v>6461.7212848740564</v>
      </c>
      <c r="D110" s="2">
        <f t="shared" si="6"/>
        <v>124.50197056943297</v>
      </c>
      <c r="E110" s="2">
        <f t="shared" si="7"/>
        <v>37.693374161765334</v>
      </c>
      <c r="F110" s="2">
        <f t="shared" si="9"/>
        <v>37.693374161765334</v>
      </c>
      <c r="G110" s="2">
        <f t="shared" si="10"/>
        <v>86.808596407667636</v>
      </c>
      <c r="H110" s="2">
        <f t="shared" si="11"/>
        <v>6374.9126884663892</v>
      </c>
    </row>
    <row r="111" spans="2:8" x14ac:dyDescent="0.35">
      <c r="B111">
        <v>84</v>
      </c>
      <c r="C111" s="2">
        <f t="shared" si="8"/>
        <v>6374.9126884663892</v>
      </c>
      <c r="D111" s="2">
        <f t="shared" si="6"/>
        <v>124.50197056943297</v>
      </c>
      <c r="E111" s="2">
        <f t="shared" si="7"/>
        <v>37.186990682720605</v>
      </c>
      <c r="F111" s="2">
        <f t="shared" si="9"/>
        <v>37.186990682720605</v>
      </c>
      <c r="G111" s="2">
        <f t="shared" si="10"/>
        <v>87.314979886712365</v>
      </c>
      <c r="H111" s="2">
        <f t="shared" si="11"/>
        <v>6287.5977085796767</v>
      </c>
    </row>
    <row r="112" spans="2:8" x14ac:dyDescent="0.35">
      <c r="B112">
        <v>85</v>
      </c>
      <c r="C112" s="2">
        <f t="shared" si="8"/>
        <v>6287.5977085796767</v>
      </c>
      <c r="D112" s="2">
        <f t="shared" si="6"/>
        <v>124.50197056943297</v>
      </c>
      <c r="E112" s="2">
        <f t="shared" si="7"/>
        <v>36.677653300048114</v>
      </c>
      <c r="F112" s="2">
        <f t="shared" si="9"/>
        <v>36.677653300048114</v>
      </c>
      <c r="G112" s="2">
        <f t="shared" si="10"/>
        <v>87.824317269384863</v>
      </c>
      <c r="H112" s="2">
        <f t="shared" si="11"/>
        <v>6199.773391310292</v>
      </c>
    </row>
    <row r="113" spans="2:8" x14ac:dyDescent="0.35">
      <c r="B113">
        <v>86</v>
      </c>
      <c r="C113" s="2">
        <f t="shared" si="8"/>
        <v>6199.773391310292</v>
      </c>
      <c r="D113" s="2">
        <f t="shared" si="6"/>
        <v>124.50197056943297</v>
      </c>
      <c r="E113" s="2">
        <f t="shared" si="7"/>
        <v>36.165344782643373</v>
      </c>
      <c r="F113" s="2">
        <f t="shared" si="9"/>
        <v>36.165344782643373</v>
      </c>
      <c r="G113" s="2">
        <f t="shared" si="10"/>
        <v>88.336625786789597</v>
      </c>
      <c r="H113" s="2">
        <f t="shared" si="11"/>
        <v>6111.4367655235028</v>
      </c>
    </row>
    <row r="114" spans="2:8" x14ac:dyDescent="0.35">
      <c r="B114">
        <v>87</v>
      </c>
      <c r="C114" s="2">
        <f t="shared" si="8"/>
        <v>6111.4367655235028</v>
      </c>
      <c r="D114" s="2">
        <f t="shared" si="6"/>
        <v>124.50197056943297</v>
      </c>
      <c r="E114" s="2">
        <f t="shared" si="7"/>
        <v>35.650047798887101</v>
      </c>
      <c r="F114" s="2">
        <f t="shared" si="9"/>
        <v>35.650047798887101</v>
      </c>
      <c r="G114" s="2">
        <f t="shared" si="10"/>
        <v>88.851922770545869</v>
      </c>
      <c r="H114" s="2">
        <f t="shared" si="11"/>
        <v>6022.5848427529572</v>
      </c>
    </row>
    <row r="115" spans="2:8" x14ac:dyDescent="0.35">
      <c r="B115">
        <v>88</v>
      </c>
      <c r="C115" s="2">
        <f t="shared" si="8"/>
        <v>6022.5848427529572</v>
      </c>
      <c r="D115" s="2">
        <f t="shared" si="6"/>
        <v>124.50197056943297</v>
      </c>
      <c r="E115" s="2">
        <f t="shared" si="7"/>
        <v>35.131744916058921</v>
      </c>
      <c r="F115" s="2">
        <f t="shared" si="9"/>
        <v>35.131744916058921</v>
      </c>
      <c r="G115" s="2">
        <f t="shared" si="10"/>
        <v>89.37022565337405</v>
      </c>
      <c r="H115" s="2">
        <f t="shared" si="11"/>
        <v>5933.2146170995829</v>
      </c>
    </row>
    <row r="116" spans="2:8" x14ac:dyDescent="0.35">
      <c r="B116">
        <v>89</v>
      </c>
      <c r="C116" s="2">
        <f t="shared" si="8"/>
        <v>5933.2146170995829</v>
      </c>
      <c r="D116" s="2">
        <f t="shared" si="6"/>
        <v>124.50197056943297</v>
      </c>
      <c r="E116" s="2">
        <f t="shared" si="7"/>
        <v>34.610418599747568</v>
      </c>
      <c r="F116" s="2">
        <f t="shared" si="9"/>
        <v>34.610418599747568</v>
      </c>
      <c r="G116" s="2">
        <f t="shared" si="10"/>
        <v>89.891551969685395</v>
      </c>
      <c r="H116" s="2">
        <f t="shared" si="11"/>
        <v>5843.3230651298973</v>
      </c>
    </row>
    <row r="117" spans="2:8" x14ac:dyDescent="0.35">
      <c r="B117">
        <v>90</v>
      </c>
      <c r="C117" s="2">
        <f t="shared" si="8"/>
        <v>5843.3230651298973</v>
      </c>
      <c r="D117" s="2">
        <f t="shared" si="6"/>
        <v>124.50197056943297</v>
      </c>
      <c r="E117" s="2">
        <f t="shared" si="7"/>
        <v>34.086051213257733</v>
      </c>
      <c r="F117" s="2">
        <f t="shared" si="9"/>
        <v>34.086051213257733</v>
      </c>
      <c r="G117" s="2">
        <f t="shared" si="10"/>
        <v>90.415919356175237</v>
      </c>
      <c r="H117" s="2">
        <f t="shared" si="11"/>
        <v>5752.9071457737218</v>
      </c>
    </row>
    <row r="118" spans="2:8" x14ac:dyDescent="0.35">
      <c r="B118">
        <v>91</v>
      </c>
      <c r="C118" s="2">
        <f t="shared" si="8"/>
        <v>5752.9071457737218</v>
      </c>
      <c r="D118" s="2">
        <f t="shared" si="6"/>
        <v>124.50197056943297</v>
      </c>
      <c r="E118" s="2">
        <f t="shared" si="7"/>
        <v>33.558625017013377</v>
      </c>
      <c r="F118" s="2">
        <f t="shared" si="9"/>
        <v>33.558625017013377</v>
      </c>
      <c r="G118" s="2">
        <f t="shared" si="10"/>
        <v>90.943345552419601</v>
      </c>
      <c r="H118" s="2">
        <f t="shared" si="11"/>
        <v>5661.9638002213023</v>
      </c>
    </row>
    <row r="119" spans="2:8" x14ac:dyDescent="0.35">
      <c r="B119">
        <v>92</v>
      </c>
      <c r="C119" s="2">
        <f t="shared" si="8"/>
        <v>5661.9638002213023</v>
      </c>
      <c r="D119" s="2">
        <f t="shared" si="6"/>
        <v>124.50197056943297</v>
      </c>
      <c r="E119" s="2">
        <f t="shared" si="7"/>
        <v>33.028122167957598</v>
      </c>
      <c r="F119" s="2">
        <f t="shared" si="9"/>
        <v>33.028122167957598</v>
      </c>
      <c r="G119" s="2">
        <f t="shared" si="10"/>
        <v>91.473848401475379</v>
      </c>
      <c r="H119" s="2">
        <f t="shared" si="11"/>
        <v>5570.4899518198272</v>
      </c>
    </row>
    <row r="120" spans="2:8" x14ac:dyDescent="0.35">
      <c r="B120">
        <v>93</v>
      </c>
      <c r="C120" s="2">
        <f t="shared" si="8"/>
        <v>5570.4899518198272</v>
      </c>
      <c r="D120" s="2">
        <f t="shared" si="6"/>
        <v>124.50197056943297</v>
      </c>
      <c r="E120" s="2">
        <f t="shared" si="7"/>
        <v>32.494524718948995</v>
      </c>
      <c r="F120" s="2">
        <f t="shared" si="9"/>
        <v>32.494524718948995</v>
      </c>
      <c r="G120" s="2">
        <f t="shared" si="10"/>
        <v>92.007445850483975</v>
      </c>
      <c r="H120" s="2">
        <f t="shared" si="11"/>
        <v>5478.482505969343</v>
      </c>
    </row>
    <row r="121" spans="2:8" x14ac:dyDescent="0.35">
      <c r="B121">
        <v>94</v>
      </c>
      <c r="C121" s="2">
        <f t="shared" si="8"/>
        <v>5478.482505969343</v>
      </c>
      <c r="D121" s="2">
        <f t="shared" si="6"/>
        <v>124.50197056943297</v>
      </c>
      <c r="E121" s="2">
        <f t="shared" si="7"/>
        <v>31.957814618154501</v>
      </c>
      <c r="F121" s="2">
        <f t="shared" si="9"/>
        <v>31.957814618154501</v>
      </c>
      <c r="G121" s="2">
        <f t="shared" si="10"/>
        <v>92.544155951278469</v>
      </c>
      <c r="H121" s="2">
        <f t="shared" si="11"/>
        <v>5385.9383500180647</v>
      </c>
    </row>
    <row r="122" spans="2:8" x14ac:dyDescent="0.35">
      <c r="B122">
        <v>95</v>
      </c>
      <c r="C122" s="2">
        <f t="shared" si="8"/>
        <v>5385.9383500180647</v>
      </c>
      <c r="D122" s="2">
        <f t="shared" si="6"/>
        <v>124.50197056943297</v>
      </c>
      <c r="E122" s="2">
        <f t="shared" si="7"/>
        <v>31.417973708438712</v>
      </c>
      <c r="F122" s="2">
        <f t="shared" si="9"/>
        <v>31.417973708438712</v>
      </c>
      <c r="G122" s="2">
        <f t="shared" si="10"/>
        <v>93.083996860994262</v>
      </c>
      <c r="H122" s="2">
        <f t="shared" si="11"/>
        <v>5292.8543531570704</v>
      </c>
    </row>
    <row r="123" spans="2:8" x14ac:dyDescent="0.35">
      <c r="B123">
        <v>96</v>
      </c>
      <c r="C123" s="2">
        <f t="shared" si="8"/>
        <v>5292.8543531570704</v>
      </c>
      <c r="D123" s="2">
        <f t="shared" si="6"/>
        <v>124.50197056943297</v>
      </c>
      <c r="E123" s="2">
        <f t="shared" si="7"/>
        <v>30.87498372674958</v>
      </c>
      <c r="F123" s="2">
        <f t="shared" si="9"/>
        <v>30.87498372674958</v>
      </c>
      <c r="G123" s="2">
        <f t="shared" si="10"/>
        <v>93.626986842683394</v>
      </c>
      <c r="H123" s="2">
        <f t="shared" si="11"/>
        <v>5199.2273663143869</v>
      </c>
    </row>
    <row r="124" spans="2:8" x14ac:dyDescent="0.35">
      <c r="B124">
        <v>97</v>
      </c>
      <c r="C124" s="2">
        <f t="shared" si="8"/>
        <v>5199.2273663143869</v>
      </c>
      <c r="D124" s="2">
        <f t="shared" si="6"/>
        <v>124.50197056943297</v>
      </c>
      <c r="E124" s="2">
        <f t="shared" si="7"/>
        <v>30.328826303500591</v>
      </c>
      <c r="F124" s="2">
        <f t="shared" si="9"/>
        <v>30.328826303500591</v>
      </c>
      <c r="G124" s="2">
        <f t="shared" si="10"/>
        <v>94.173144265932379</v>
      </c>
      <c r="H124" s="2">
        <f t="shared" si="11"/>
        <v>5105.054222048454</v>
      </c>
    </row>
    <row r="125" spans="2:8" x14ac:dyDescent="0.35">
      <c r="B125">
        <v>98</v>
      </c>
      <c r="C125" s="2">
        <f t="shared" si="8"/>
        <v>5105.054222048454</v>
      </c>
      <c r="D125" s="2">
        <f t="shared" si="6"/>
        <v>124.50197056943297</v>
      </c>
      <c r="E125" s="2">
        <f t="shared" si="7"/>
        <v>29.779482961949316</v>
      </c>
      <c r="F125" s="2">
        <f t="shared" si="9"/>
        <v>29.779482961949316</v>
      </c>
      <c r="G125" s="2">
        <f t="shared" si="10"/>
        <v>94.722487607483657</v>
      </c>
      <c r="H125" s="2">
        <f t="shared" si="11"/>
        <v>5010.3317344409706</v>
      </c>
    </row>
    <row r="126" spans="2:8" x14ac:dyDescent="0.35">
      <c r="B126">
        <v>99</v>
      </c>
      <c r="C126" s="2">
        <f t="shared" si="8"/>
        <v>5010.3317344409706</v>
      </c>
      <c r="D126" s="2">
        <f t="shared" si="6"/>
        <v>124.50197056943297</v>
      </c>
      <c r="E126" s="2">
        <f t="shared" si="7"/>
        <v>29.226935117572332</v>
      </c>
      <c r="F126" s="2">
        <f t="shared" si="9"/>
        <v>29.226935117572332</v>
      </c>
      <c r="G126" s="2">
        <f t="shared" si="10"/>
        <v>95.275035451860646</v>
      </c>
      <c r="H126" s="2">
        <f t="shared" si="11"/>
        <v>4915.0566989891104</v>
      </c>
    </row>
    <row r="127" spans="2:8" x14ac:dyDescent="0.35">
      <c r="B127">
        <v>100</v>
      </c>
      <c r="C127" s="2">
        <f t="shared" si="8"/>
        <v>4915.0566989891104</v>
      </c>
      <c r="D127" s="2">
        <f t="shared" si="6"/>
        <v>124.50197056943297</v>
      </c>
      <c r="E127" s="2">
        <f t="shared" si="7"/>
        <v>28.67116407743648</v>
      </c>
      <c r="F127" s="2">
        <f t="shared" si="9"/>
        <v>28.67116407743648</v>
      </c>
      <c r="G127" s="2">
        <f t="shared" si="10"/>
        <v>95.830806491996498</v>
      </c>
      <c r="H127" s="2">
        <f t="shared" si="11"/>
        <v>4819.2258924971138</v>
      </c>
    </row>
    <row r="128" spans="2:8" x14ac:dyDescent="0.35">
      <c r="B128">
        <v>101</v>
      </c>
      <c r="C128" s="2">
        <f t="shared" si="8"/>
        <v>4819.2258924971138</v>
      </c>
      <c r="D128" s="2">
        <f t="shared" si="6"/>
        <v>124.50197056943297</v>
      </c>
      <c r="E128" s="2">
        <f t="shared" si="7"/>
        <v>28.112151039566498</v>
      </c>
      <c r="F128" s="2">
        <f t="shared" si="9"/>
        <v>28.112151039566498</v>
      </c>
      <c r="G128" s="2">
        <f t="shared" si="10"/>
        <v>96.389819529866472</v>
      </c>
      <c r="H128" s="2">
        <f t="shared" si="11"/>
        <v>4722.8360729672477</v>
      </c>
    </row>
    <row r="129" spans="2:8" x14ac:dyDescent="0.35">
      <c r="B129">
        <v>102</v>
      </c>
      <c r="C129" s="2">
        <f t="shared" si="8"/>
        <v>4722.8360729672477</v>
      </c>
      <c r="D129" s="2">
        <f t="shared" si="6"/>
        <v>124.50197056943297</v>
      </c>
      <c r="E129" s="2">
        <f t="shared" si="7"/>
        <v>27.549877092308947</v>
      </c>
      <c r="F129" s="2">
        <f t="shared" si="9"/>
        <v>27.549877092308947</v>
      </c>
      <c r="G129" s="2">
        <f t="shared" si="10"/>
        <v>96.952093477124023</v>
      </c>
      <c r="H129" s="2">
        <f t="shared" si="11"/>
        <v>4625.8839794901232</v>
      </c>
    </row>
    <row r="130" spans="2:8" x14ac:dyDescent="0.35">
      <c r="B130">
        <v>103</v>
      </c>
      <c r="C130" s="2">
        <f t="shared" si="8"/>
        <v>4625.8839794901232</v>
      </c>
      <c r="D130" s="2">
        <f t="shared" si="6"/>
        <v>124.50197056943297</v>
      </c>
      <c r="E130" s="2">
        <f t="shared" si="7"/>
        <v>26.984323213692388</v>
      </c>
      <c r="F130" s="2">
        <f t="shared" si="9"/>
        <v>26.984323213692388</v>
      </c>
      <c r="G130" s="2">
        <f t="shared" si="10"/>
        <v>97.517647355740579</v>
      </c>
      <c r="H130" s="2">
        <f t="shared" si="11"/>
        <v>4528.3663321343829</v>
      </c>
    </row>
    <row r="131" spans="2:8" x14ac:dyDescent="0.35">
      <c r="B131">
        <v>104</v>
      </c>
      <c r="C131" s="2">
        <f t="shared" si="8"/>
        <v>4528.3663321343829</v>
      </c>
      <c r="D131" s="2">
        <f t="shared" si="6"/>
        <v>124.50197056943297</v>
      </c>
      <c r="E131" s="2">
        <f t="shared" si="7"/>
        <v>26.415470270783903</v>
      </c>
      <c r="F131" s="2">
        <f t="shared" si="9"/>
        <v>26.415470270783903</v>
      </c>
      <c r="G131" s="2">
        <f t="shared" si="10"/>
        <v>98.086500298649071</v>
      </c>
      <c r="H131" s="2">
        <f t="shared" si="11"/>
        <v>4430.2798318357336</v>
      </c>
    </row>
    <row r="132" spans="2:8" x14ac:dyDescent="0.35">
      <c r="B132">
        <v>105</v>
      </c>
      <c r="C132" s="2">
        <f t="shared" si="8"/>
        <v>4430.2798318357336</v>
      </c>
      <c r="D132" s="2">
        <f t="shared" si="6"/>
        <v>124.50197056943297</v>
      </c>
      <c r="E132" s="2">
        <f t="shared" si="7"/>
        <v>25.84329901904178</v>
      </c>
      <c r="F132" s="2">
        <f t="shared" si="9"/>
        <v>25.84329901904178</v>
      </c>
      <c r="G132" s="2">
        <f t="shared" si="10"/>
        <v>98.65867155039119</v>
      </c>
      <c r="H132" s="2">
        <f t="shared" si="11"/>
        <v>4331.6211602853427</v>
      </c>
    </row>
    <row r="133" spans="2:8" x14ac:dyDescent="0.35">
      <c r="B133">
        <v>106</v>
      </c>
      <c r="C133" s="2">
        <f t="shared" si="8"/>
        <v>4331.6211602853427</v>
      </c>
      <c r="D133" s="2">
        <f t="shared" si="6"/>
        <v>124.50197056943297</v>
      </c>
      <c r="E133" s="2">
        <f t="shared" si="7"/>
        <v>25.267790101664499</v>
      </c>
      <c r="F133" s="2">
        <f t="shared" si="9"/>
        <v>25.267790101664499</v>
      </c>
      <c r="G133" s="2">
        <f t="shared" si="10"/>
        <v>99.234180467768468</v>
      </c>
      <c r="H133" s="2">
        <f t="shared" si="11"/>
        <v>4232.3869798175747</v>
      </c>
    </row>
    <row r="134" spans="2:8" x14ac:dyDescent="0.35">
      <c r="B134">
        <v>107</v>
      </c>
      <c r="C134" s="2">
        <f t="shared" si="8"/>
        <v>4232.3869798175747</v>
      </c>
      <c r="D134" s="2">
        <f t="shared" si="6"/>
        <v>124.50197056943297</v>
      </c>
      <c r="E134" s="2">
        <f t="shared" si="7"/>
        <v>24.688924048935853</v>
      </c>
      <c r="F134" s="2">
        <f t="shared" si="9"/>
        <v>24.688924048935853</v>
      </c>
      <c r="G134" s="2">
        <f t="shared" si="10"/>
        <v>99.813046520497124</v>
      </c>
      <c r="H134" s="2">
        <f t="shared" si="11"/>
        <v>4132.5739332970779</v>
      </c>
    </row>
    <row r="135" spans="2:8" x14ac:dyDescent="0.35">
      <c r="B135">
        <v>108</v>
      </c>
      <c r="C135" s="2">
        <f t="shared" si="8"/>
        <v>4132.5739332970779</v>
      </c>
      <c r="D135" s="2">
        <f t="shared" si="6"/>
        <v>124.50197056943297</v>
      </c>
      <c r="E135" s="2">
        <f t="shared" si="7"/>
        <v>24.106681277566288</v>
      </c>
      <c r="F135" s="2">
        <f t="shared" si="9"/>
        <v>24.106681277566288</v>
      </c>
      <c r="G135" s="2">
        <f t="shared" si="10"/>
        <v>100.39528929186667</v>
      </c>
      <c r="H135" s="2">
        <f t="shared" si="11"/>
        <v>4032.178644005211</v>
      </c>
    </row>
    <row r="136" spans="2:8" x14ac:dyDescent="0.35">
      <c r="B136">
        <v>109</v>
      </c>
      <c r="C136" s="2">
        <f t="shared" si="8"/>
        <v>4032.178644005211</v>
      </c>
      <c r="D136" s="2">
        <f t="shared" si="6"/>
        <v>124.50197056943297</v>
      </c>
      <c r="E136" s="2">
        <f t="shared" si="7"/>
        <v>23.521042090030399</v>
      </c>
      <c r="F136" s="2">
        <f t="shared" si="9"/>
        <v>23.521042090030399</v>
      </c>
      <c r="G136" s="2">
        <f t="shared" si="10"/>
        <v>100.98092847940256</v>
      </c>
      <c r="H136" s="2">
        <f t="shared" si="11"/>
        <v>3931.1977155258082</v>
      </c>
    </row>
    <row r="137" spans="2:8" x14ac:dyDescent="0.35">
      <c r="B137">
        <v>110</v>
      </c>
      <c r="C137" s="2">
        <f t="shared" si="8"/>
        <v>3931.1977155258082</v>
      </c>
      <c r="D137" s="2">
        <f t="shared" si="6"/>
        <v>124.50197056943297</v>
      </c>
      <c r="E137" s="2">
        <f t="shared" si="7"/>
        <v>22.93198667390055</v>
      </c>
      <c r="F137" s="2">
        <f t="shared" si="9"/>
        <v>22.93198667390055</v>
      </c>
      <c r="G137" s="2">
        <f t="shared" si="10"/>
        <v>101.56998389553242</v>
      </c>
      <c r="H137" s="2">
        <f t="shared" si="11"/>
        <v>3829.6277316302758</v>
      </c>
    </row>
    <row r="138" spans="2:8" x14ac:dyDescent="0.35">
      <c r="B138">
        <v>111</v>
      </c>
      <c r="C138" s="2">
        <f t="shared" si="8"/>
        <v>3829.6277316302758</v>
      </c>
      <c r="D138" s="2">
        <f t="shared" si="6"/>
        <v>124.50197056943297</v>
      </c>
      <c r="E138" s="2">
        <f t="shared" si="7"/>
        <v>22.33949510117661</v>
      </c>
      <c r="F138" s="2">
        <f t="shared" si="9"/>
        <v>22.33949510117661</v>
      </c>
      <c r="G138" s="2">
        <f t="shared" si="10"/>
        <v>102.16247546825636</v>
      </c>
      <c r="H138" s="2">
        <f t="shared" si="11"/>
        <v>3727.4652561620196</v>
      </c>
    </row>
    <row r="139" spans="2:8" x14ac:dyDescent="0.35">
      <c r="B139">
        <v>112</v>
      </c>
      <c r="C139" s="2">
        <f t="shared" si="8"/>
        <v>3727.4652561620196</v>
      </c>
      <c r="D139" s="2">
        <f t="shared" si="6"/>
        <v>124.50197056943297</v>
      </c>
      <c r="E139" s="2">
        <f t="shared" si="7"/>
        <v>21.743547327611783</v>
      </c>
      <c r="F139" s="2">
        <f t="shared" si="9"/>
        <v>21.743547327611783</v>
      </c>
      <c r="G139" s="2">
        <f t="shared" si="10"/>
        <v>102.75842324182119</v>
      </c>
      <c r="H139" s="2">
        <f t="shared" si="11"/>
        <v>3624.7068329201984</v>
      </c>
    </row>
    <row r="140" spans="2:8" x14ac:dyDescent="0.35">
      <c r="B140">
        <v>113</v>
      </c>
      <c r="C140" s="2">
        <f t="shared" si="8"/>
        <v>3624.7068329201984</v>
      </c>
      <c r="D140" s="2">
        <f t="shared" si="6"/>
        <v>124.50197056943297</v>
      </c>
      <c r="E140" s="2">
        <f t="shared" si="7"/>
        <v>21.144123192034492</v>
      </c>
      <c r="F140" s="2">
        <f t="shared" si="9"/>
        <v>21.144123192034492</v>
      </c>
      <c r="G140" s="2">
        <f t="shared" si="10"/>
        <v>103.35784737739849</v>
      </c>
      <c r="H140" s="2">
        <f t="shared" si="11"/>
        <v>3521.3489855427997</v>
      </c>
    </row>
    <row r="141" spans="2:8" x14ac:dyDescent="0.35">
      <c r="B141">
        <v>114</v>
      </c>
      <c r="C141" s="2">
        <f t="shared" si="8"/>
        <v>3521.3489855427997</v>
      </c>
      <c r="D141" s="2">
        <f t="shared" si="6"/>
        <v>124.50197056943297</v>
      </c>
      <c r="E141" s="2">
        <f t="shared" si="7"/>
        <v>20.541202415666334</v>
      </c>
      <c r="F141" s="2">
        <f t="shared" si="9"/>
        <v>20.541202415666334</v>
      </c>
      <c r="G141" s="2">
        <f t="shared" si="10"/>
        <v>103.96076815376664</v>
      </c>
      <c r="H141" s="2">
        <f t="shared" si="11"/>
        <v>3417.3882173890329</v>
      </c>
    </row>
    <row r="142" spans="2:8" x14ac:dyDescent="0.35">
      <c r="B142">
        <v>115</v>
      </c>
      <c r="C142" s="2">
        <f t="shared" si="8"/>
        <v>3417.3882173890329</v>
      </c>
      <c r="D142" s="2">
        <f t="shared" si="6"/>
        <v>124.50197056943297</v>
      </c>
      <c r="E142" s="2">
        <f t="shared" si="7"/>
        <v>19.934764601436026</v>
      </c>
      <c r="F142" s="2">
        <f t="shared" si="9"/>
        <v>19.934764601436026</v>
      </c>
      <c r="G142" s="2">
        <f t="shared" si="10"/>
        <v>104.56720596799694</v>
      </c>
      <c r="H142" s="2">
        <f t="shared" si="11"/>
        <v>3312.821011421036</v>
      </c>
    </row>
    <row r="143" spans="2:8" x14ac:dyDescent="0.35">
      <c r="B143">
        <v>116</v>
      </c>
      <c r="C143" s="2">
        <f t="shared" si="8"/>
        <v>3312.821011421036</v>
      </c>
      <c r="D143" s="2">
        <f t="shared" si="6"/>
        <v>124.50197056943297</v>
      </c>
      <c r="E143" s="2">
        <f t="shared" si="7"/>
        <v>19.324789233289376</v>
      </c>
      <c r="F143" s="2">
        <f t="shared" si="9"/>
        <v>19.324789233289376</v>
      </c>
      <c r="G143" s="2">
        <f t="shared" si="10"/>
        <v>105.17718133614359</v>
      </c>
      <c r="H143" s="2">
        <f t="shared" si="11"/>
        <v>3207.6438300848922</v>
      </c>
    </row>
    <row r="144" spans="2:8" x14ac:dyDescent="0.35">
      <c r="B144">
        <v>117</v>
      </c>
      <c r="C144" s="2">
        <f t="shared" si="8"/>
        <v>3207.6438300848922</v>
      </c>
      <c r="D144" s="2">
        <f t="shared" si="6"/>
        <v>124.50197056943297</v>
      </c>
      <c r="E144" s="2">
        <f t="shared" si="7"/>
        <v>18.711255675495206</v>
      </c>
      <c r="F144" s="2">
        <f t="shared" si="9"/>
        <v>18.711255675495206</v>
      </c>
      <c r="G144" s="2">
        <f t="shared" si="10"/>
        <v>105.79071489393776</v>
      </c>
      <c r="H144" s="2">
        <f t="shared" si="11"/>
        <v>3101.8531151909547</v>
      </c>
    </row>
    <row r="145" spans="2:8" x14ac:dyDescent="0.35">
      <c r="B145">
        <v>118</v>
      </c>
      <c r="C145" s="2">
        <f t="shared" si="8"/>
        <v>3101.8531151909547</v>
      </c>
      <c r="D145" s="2">
        <f t="shared" si="6"/>
        <v>124.50197056943297</v>
      </c>
      <c r="E145" s="2">
        <f t="shared" si="7"/>
        <v>18.094143171947238</v>
      </c>
      <c r="F145" s="2">
        <f t="shared" si="9"/>
        <v>18.094143171947238</v>
      </c>
      <c r="G145" s="2">
        <f t="shared" si="10"/>
        <v>106.40782739748573</v>
      </c>
      <c r="H145" s="2">
        <f t="shared" si="11"/>
        <v>2995.4452877934691</v>
      </c>
    </row>
    <row r="146" spans="2:8" x14ac:dyDescent="0.35">
      <c r="B146">
        <v>119</v>
      </c>
      <c r="C146" s="2">
        <f t="shared" si="8"/>
        <v>2995.4452877934691</v>
      </c>
      <c r="D146" s="2">
        <f t="shared" si="6"/>
        <v>124.50197056943297</v>
      </c>
      <c r="E146" s="2">
        <f t="shared" si="7"/>
        <v>17.473430845461905</v>
      </c>
      <c r="F146" s="2">
        <f t="shared" si="9"/>
        <v>17.473430845461905</v>
      </c>
      <c r="G146" s="2">
        <f t="shared" si="10"/>
        <v>107.02853972397106</v>
      </c>
      <c r="H146" s="2">
        <f t="shared" si="11"/>
        <v>2888.4167480694982</v>
      </c>
    </row>
    <row r="147" spans="2:8" x14ac:dyDescent="0.35">
      <c r="B147">
        <v>120</v>
      </c>
      <c r="C147" s="2">
        <f t="shared" si="8"/>
        <v>2888.4167480694982</v>
      </c>
      <c r="D147" s="2">
        <f t="shared" si="6"/>
        <v>124.50197056943297</v>
      </c>
      <c r="E147" s="2">
        <f t="shared" si="7"/>
        <v>16.849097697072075</v>
      </c>
      <c r="F147" s="2">
        <f t="shared" si="9"/>
        <v>16.849097697072075</v>
      </c>
      <c r="G147" s="2">
        <f t="shared" si="10"/>
        <v>107.65287287236089</v>
      </c>
      <c r="H147" s="2">
        <f t="shared" si="11"/>
        <v>2780.7638751971372</v>
      </c>
    </row>
    <row r="148" spans="2:8" x14ac:dyDescent="0.35">
      <c r="B148">
        <v>121</v>
      </c>
      <c r="C148" s="2">
        <f t="shared" si="8"/>
        <v>2780.7638751971372</v>
      </c>
      <c r="D148" s="2">
        <f t="shared" si="6"/>
        <v>124.50197056943297</v>
      </c>
      <c r="E148" s="2">
        <f t="shared" si="7"/>
        <v>16.221122605316634</v>
      </c>
      <c r="F148" s="2">
        <f t="shared" si="9"/>
        <v>16.221122605316634</v>
      </c>
      <c r="G148" s="2">
        <f t="shared" si="10"/>
        <v>108.28084796411633</v>
      </c>
      <c r="H148" s="2">
        <f t="shared" si="11"/>
        <v>2672.4830272330209</v>
      </c>
    </row>
    <row r="149" spans="2:8" x14ac:dyDescent="0.35">
      <c r="B149">
        <v>122</v>
      </c>
      <c r="C149" s="2">
        <f t="shared" si="8"/>
        <v>2672.4830272330209</v>
      </c>
      <c r="D149" s="2">
        <f t="shared" si="6"/>
        <v>124.50197056943297</v>
      </c>
      <c r="E149" s="2">
        <f t="shared" si="7"/>
        <v>15.589484325525957</v>
      </c>
      <c r="F149" s="2">
        <f t="shared" si="9"/>
        <v>15.589484325525957</v>
      </c>
      <c r="G149" s="2">
        <f t="shared" si="10"/>
        <v>108.91248624390701</v>
      </c>
      <c r="H149" s="2">
        <f t="shared" si="11"/>
        <v>2563.5705409891139</v>
      </c>
    </row>
    <row r="150" spans="2:8" x14ac:dyDescent="0.35">
      <c r="B150">
        <v>123</v>
      </c>
      <c r="C150" s="2">
        <f t="shared" si="8"/>
        <v>2563.5705409891139</v>
      </c>
      <c r="D150" s="2">
        <f t="shared" si="6"/>
        <v>124.50197056943297</v>
      </c>
      <c r="E150" s="2">
        <f t="shared" si="7"/>
        <v>14.954161489103164</v>
      </c>
      <c r="F150" s="2">
        <f t="shared" si="9"/>
        <v>14.954161489103164</v>
      </c>
      <c r="G150" s="2">
        <f t="shared" si="10"/>
        <v>109.54780908032981</v>
      </c>
      <c r="H150" s="2">
        <f t="shared" si="11"/>
        <v>2454.022731908784</v>
      </c>
    </row>
    <row r="151" spans="2:8" x14ac:dyDescent="0.35">
      <c r="B151">
        <v>124</v>
      </c>
      <c r="C151" s="2">
        <f t="shared" si="8"/>
        <v>2454.022731908784</v>
      </c>
      <c r="D151" s="2">
        <f t="shared" si="6"/>
        <v>124.50197056943297</v>
      </c>
      <c r="E151" s="2">
        <f t="shared" si="7"/>
        <v>14.31513260280124</v>
      </c>
      <c r="F151" s="2">
        <f t="shared" si="9"/>
        <v>14.31513260280124</v>
      </c>
      <c r="G151" s="2">
        <f t="shared" si="10"/>
        <v>110.18683796663173</v>
      </c>
      <c r="H151" s="2">
        <f t="shared" si="11"/>
        <v>2343.8358939421523</v>
      </c>
    </row>
    <row r="152" spans="2:8" x14ac:dyDescent="0.35">
      <c r="B152">
        <v>125</v>
      </c>
      <c r="C152" s="2">
        <f t="shared" si="8"/>
        <v>2343.8358939421523</v>
      </c>
      <c r="D152" s="2">
        <f t="shared" si="6"/>
        <v>124.50197056943297</v>
      </c>
      <c r="E152" s="2">
        <f t="shared" si="7"/>
        <v>13.67237604799589</v>
      </c>
      <c r="F152" s="2">
        <f t="shared" si="9"/>
        <v>13.67237604799589</v>
      </c>
      <c r="G152" s="2">
        <f t="shared" si="10"/>
        <v>110.82959452143709</v>
      </c>
      <c r="H152" s="2">
        <f t="shared" si="11"/>
        <v>2233.0062994207151</v>
      </c>
    </row>
    <row r="153" spans="2:8" x14ac:dyDescent="0.35">
      <c r="B153">
        <v>126</v>
      </c>
      <c r="C153" s="2">
        <f t="shared" si="8"/>
        <v>2233.0062994207151</v>
      </c>
      <c r="D153" s="2">
        <f t="shared" si="6"/>
        <v>124.50197056943297</v>
      </c>
      <c r="E153" s="2">
        <f t="shared" si="7"/>
        <v>13.025870079954172</v>
      </c>
      <c r="F153" s="2">
        <f t="shared" si="9"/>
        <v>13.025870079954172</v>
      </c>
      <c r="G153" s="2">
        <f t="shared" si="10"/>
        <v>111.4761004894788</v>
      </c>
      <c r="H153" s="2">
        <f t="shared" si="11"/>
        <v>2121.5301989312361</v>
      </c>
    </row>
    <row r="154" spans="2:8" x14ac:dyDescent="0.35">
      <c r="B154">
        <v>127</v>
      </c>
      <c r="C154" s="2">
        <f t="shared" si="8"/>
        <v>2121.5301989312361</v>
      </c>
      <c r="D154" s="2">
        <f t="shared" si="6"/>
        <v>124.50197056943297</v>
      </c>
      <c r="E154" s="2">
        <f t="shared" si="7"/>
        <v>12.375592827098878</v>
      </c>
      <c r="F154" s="2">
        <f t="shared" si="9"/>
        <v>12.375592827098878</v>
      </c>
      <c r="G154" s="2">
        <f t="shared" si="10"/>
        <v>112.12637774233409</v>
      </c>
      <c r="H154" s="2">
        <f t="shared" si="11"/>
        <v>2009.4038211889019</v>
      </c>
    </row>
    <row r="155" spans="2:8" x14ac:dyDescent="0.35">
      <c r="B155">
        <v>128</v>
      </c>
      <c r="C155" s="2">
        <f t="shared" si="8"/>
        <v>2009.4038211889019</v>
      </c>
      <c r="D155" s="2">
        <f t="shared" si="6"/>
        <v>124.50197056943297</v>
      </c>
      <c r="E155" s="2">
        <f t="shared" si="7"/>
        <v>11.721522290268595</v>
      </c>
      <c r="F155" s="2">
        <f t="shared" si="9"/>
        <v>11.721522290268595</v>
      </c>
      <c r="G155" s="2">
        <f t="shared" si="10"/>
        <v>112.78044827916437</v>
      </c>
      <c r="H155" s="2">
        <f t="shared" si="11"/>
        <v>1896.6233729097376</v>
      </c>
    </row>
    <row r="156" spans="2:8" x14ac:dyDescent="0.35">
      <c r="B156">
        <v>129</v>
      </c>
      <c r="C156" s="2">
        <f t="shared" si="8"/>
        <v>1896.6233729097376</v>
      </c>
      <c r="D156" s="2">
        <f t="shared" ref="D156:D219" si="12">IF(B156&lt;=$D$22,IF(B156&lt;=$D$20,0,IF(B156&lt;=$D$21,$C$15,IF(B156&gt;=$C$22,$C$16))),0)</f>
        <v>124.50197056943297</v>
      </c>
      <c r="E156" s="2">
        <f t="shared" ref="E156:E219" si="13">C156*($C$13/12)</f>
        <v>11.063636341973469</v>
      </c>
      <c r="F156" s="2">
        <f t="shared" si="9"/>
        <v>11.063636341973469</v>
      </c>
      <c r="G156" s="2">
        <f t="shared" si="10"/>
        <v>113.43833422745951</v>
      </c>
      <c r="H156" s="2">
        <f t="shared" si="11"/>
        <v>1783.185038682278</v>
      </c>
    </row>
    <row r="157" spans="2:8" x14ac:dyDescent="0.35">
      <c r="B157">
        <v>130</v>
      </c>
      <c r="C157" s="2">
        <f t="shared" ref="C157:C171" si="14">H156</f>
        <v>1783.185038682278</v>
      </c>
      <c r="D157" s="2">
        <f t="shared" si="12"/>
        <v>124.50197056943297</v>
      </c>
      <c r="E157" s="2">
        <f t="shared" si="13"/>
        <v>10.401912725646621</v>
      </c>
      <c r="F157" s="2">
        <f t="shared" ref="F157:F220" si="15">IF(B157&lt;=$D$20,0,IF(B157&gt;$D$20,E157))</f>
        <v>10.401912725646621</v>
      </c>
      <c r="G157" s="2">
        <f t="shared" ref="G157:G171" si="16">IF(B157&lt;$C$22,0,D157-F157)</f>
        <v>114.10005784378635</v>
      </c>
      <c r="H157" s="2">
        <f t="shared" ref="H157:H171" si="17">C157+E157-F157-G157</f>
        <v>1669.0849808384917</v>
      </c>
    </row>
    <row r="158" spans="2:8" x14ac:dyDescent="0.35">
      <c r="B158">
        <v>131</v>
      </c>
      <c r="C158" s="2">
        <f t="shared" si="14"/>
        <v>1669.0849808384917</v>
      </c>
      <c r="D158" s="2">
        <f t="shared" si="12"/>
        <v>124.50197056943297</v>
      </c>
      <c r="E158" s="2">
        <f t="shared" si="13"/>
        <v>9.7363290548912023</v>
      </c>
      <c r="F158" s="2">
        <f t="shared" si="15"/>
        <v>9.7363290548912023</v>
      </c>
      <c r="G158" s="2">
        <f t="shared" si="16"/>
        <v>114.76564151454177</v>
      </c>
      <c r="H158" s="2">
        <f t="shared" si="17"/>
        <v>1554.3193393239499</v>
      </c>
    </row>
    <row r="159" spans="2:8" x14ac:dyDescent="0.35">
      <c r="B159">
        <v>132</v>
      </c>
      <c r="C159" s="2">
        <f t="shared" si="14"/>
        <v>1554.3193393239499</v>
      </c>
      <c r="D159" s="2">
        <f t="shared" si="12"/>
        <v>124.50197056943297</v>
      </c>
      <c r="E159" s="2">
        <f t="shared" si="13"/>
        <v>9.0668628127230413</v>
      </c>
      <c r="F159" s="2">
        <f t="shared" si="15"/>
        <v>9.0668628127230413</v>
      </c>
      <c r="G159" s="2">
        <f t="shared" si="16"/>
        <v>115.43510775670993</v>
      </c>
      <c r="H159" s="2">
        <f t="shared" si="17"/>
        <v>1438.88423156724</v>
      </c>
    </row>
    <row r="160" spans="2:8" x14ac:dyDescent="0.35">
      <c r="B160">
        <v>133</v>
      </c>
      <c r="C160" s="2">
        <f t="shared" si="14"/>
        <v>1438.88423156724</v>
      </c>
      <c r="D160" s="2">
        <f t="shared" si="12"/>
        <v>124.50197056943297</v>
      </c>
      <c r="E160" s="2">
        <f t="shared" si="13"/>
        <v>8.3934913508089011</v>
      </c>
      <c r="F160" s="2">
        <f t="shared" si="15"/>
        <v>8.3934913508089011</v>
      </c>
      <c r="G160" s="2">
        <f t="shared" si="16"/>
        <v>116.10847921862407</v>
      </c>
      <c r="H160" s="2">
        <f t="shared" si="17"/>
        <v>1322.7757523486159</v>
      </c>
    </row>
    <row r="161" spans="2:8" x14ac:dyDescent="0.35">
      <c r="B161">
        <v>134</v>
      </c>
      <c r="C161" s="2">
        <f t="shared" si="14"/>
        <v>1322.7757523486159</v>
      </c>
      <c r="D161" s="2">
        <f t="shared" si="12"/>
        <v>124.50197056943297</v>
      </c>
      <c r="E161" s="2">
        <f t="shared" si="13"/>
        <v>7.7161918887002603</v>
      </c>
      <c r="F161" s="2">
        <f t="shared" si="15"/>
        <v>7.7161918887002603</v>
      </c>
      <c r="G161" s="2">
        <f t="shared" si="16"/>
        <v>116.7857786807327</v>
      </c>
      <c r="H161" s="2">
        <f t="shared" si="17"/>
        <v>1205.9899736678833</v>
      </c>
    </row>
    <row r="162" spans="2:8" x14ac:dyDescent="0.35">
      <c r="B162">
        <v>135</v>
      </c>
      <c r="C162" s="2">
        <f t="shared" si="14"/>
        <v>1205.9899736678833</v>
      </c>
      <c r="D162" s="2">
        <f t="shared" si="12"/>
        <v>124.50197056943297</v>
      </c>
      <c r="E162" s="2">
        <f t="shared" si="13"/>
        <v>7.0349415130626527</v>
      </c>
      <c r="F162" s="2">
        <f t="shared" si="15"/>
        <v>7.0349415130626527</v>
      </c>
      <c r="G162" s="2">
        <f t="shared" si="16"/>
        <v>117.46702905637032</v>
      </c>
      <c r="H162" s="2">
        <f t="shared" si="17"/>
        <v>1088.5229446115129</v>
      </c>
    </row>
    <row r="163" spans="2:8" x14ac:dyDescent="0.35">
      <c r="B163">
        <v>136</v>
      </c>
      <c r="C163" s="2">
        <f t="shared" si="14"/>
        <v>1088.5229446115129</v>
      </c>
      <c r="D163" s="2">
        <f t="shared" si="12"/>
        <v>124.50197056943297</v>
      </c>
      <c r="E163" s="2">
        <f t="shared" si="13"/>
        <v>6.3497171769004925</v>
      </c>
      <c r="F163" s="2">
        <f t="shared" si="15"/>
        <v>6.3497171769004925</v>
      </c>
      <c r="G163" s="2">
        <f t="shared" si="16"/>
        <v>118.15225339253247</v>
      </c>
      <c r="H163" s="2">
        <f t="shared" si="17"/>
        <v>970.37069121898048</v>
      </c>
    </row>
    <row r="164" spans="2:8" x14ac:dyDescent="0.35">
      <c r="B164">
        <v>137</v>
      </c>
      <c r="C164" s="2">
        <f t="shared" si="14"/>
        <v>970.37069121898048</v>
      </c>
      <c r="D164" s="2">
        <f t="shared" si="12"/>
        <v>124.50197056943297</v>
      </c>
      <c r="E164" s="2">
        <f t="shared" si="13"/>
        <v>5.6604956987773862</v>
      </c>
      <c r="F164" s="2">
        <f t="shared" si="15"/>
        <v>5.6604956987773862</v>
      </c>
      <c r="G164" s="2">
        <f t="shared" si="16"/>
        <v>118.84147487065559</v>
      </c>
      <c r="H164" s="2">
        <f t="shared" si="17"/>
        <v>851.52921634832489</v>
      </c>
    </row>
    <row r="165" spans="2:8" x14ac:dyDescent="0.35">
      <c r="B165">
        <v>138</v>
      </c>
      <c r="C165" s="2">
        <f t="shared" si="14"/>
        <v>851.52921634832489</v>
      </c>
      <c r="D165" s="2">
        <f t="shared" si="12"/>
        <v>124.50197056943297</v>
      </c>
      <c r="E165" s="2">
        <f t="shared" si="13"/>
        <v>4.9672537620318957</v>
      </c>
      <c r="F165" s="2">
        <f t="shared" si="15"/>
        <v>4.9672537620318957</v>
      </c>
      <c r="G165" s="2">
        <f t="shared" si="16"/>
        <v>119.53471680740107</v>
      </c>
      <c r="H165" s="2">
        <f t="shared" si="17"/>
        <v>731.99449954092381</v>
      </c>
    </row>
    <row r="166" spans="2:8" x14ac:dyDescent="0.35">
      <c r="B166">
        <v>139</v>
      </c>
      <c r="C166" s="2">
        <f t="shared" si="14"/>
        <v>731.99449954092381</v>
      </c>
      <c r="D166" s="2">
        <f t="shared" si="12"/>
        <v>124.50197056943297</v>
      </c>
      <c r="E166" s="2">
        <f t="shared" si="13"/>
        <v>4.2699679139887223</v>
      </c>
      <c r="F166" s="2">
        <f t="shared" si="15"/>
        <v>4.2699679139887223</v>
      </c>
      <c r="G166" s="2">
        <f t="shared" si="16"/>
        <v>120.23200265544425</v>
      </c>
      <c r="H166" s="2">
        <f t="shared" si="17"/>
        <v>611.76249688547955</v>
      </c>
    </row>
    <row r="167" spans="2:8" x14ac:dyDescent="0.35">
      <c r="B167">
        <v>140</v>
      </c>
      <c r="C167" s="2">
        <f t="shared" si="14"/>
        <v>611.76249688547955</v>
      </c>
      <c r="D167" s="2">
        <f t="shared" si="12"/>
        <v>124.50197056943297</v>
      </c>
      <c r="E167" s="2">
        <f t="shared" si="13"/>
        <v>3.5686145651652974</v>
      </c>
      <c r="F167" s="2">
        <f t="shared" si="15"/>
        <v>3.5686145651652974</v>
      </c>
      <c r="G167" s="2">
        <f t="shared" si="16"/>
        <v>120.93335600426768</v>
      </c>
      <c r="H167" s="2">
        <f t="shared" si="17"/>
        <v>490.82914088121186</v>
      </c>
    </row>
    <row r="168" spans="2:8" x14ac:dyDescent="0.35">
      <c r="B168">
        <v>141</v>
      </c>
      <c r="C168" s="2">
        <f t="shared" si="14"/>
        <v>490.82914088121186</v>
      </c>
      <c r="D168" s="2">
        <f t="shared" si="12"/>
        <v>124.50197056943297</v>
      </c>
      <c r="E168" s="2">
        <f t="shared" si="13"/>
        <v>2.8631699884737358</v>
      </c>
      <c r="F168" s="2">
        <f t="shared" si="15"/>
        <v>2.8631699884737358</v>
      </c>
      <c r="G168" s="2">
        <f t="shared" si="16"/>
        <v>121.63880058095924</v>
      </c>
      <c r="H168" s="2">
        <f t="shared" si="17"/>
        <v>369.19034030025261</v>
      </c>
    </row>
    <row r="169" spans="2:8" x14ac:dyDescent="0.35">
      <c r="B169">
        <v>142</v>
      </c>
      <c r="C169" s="2">
        <f t="shared" si="14"/>
        <v>369.19034030025261</v>
      </c>
      <c r="D169" s="2">
        <f t="shared" si="12"/>
        <v>124.50197056943297</v>
      </c>
      <c r="E169" s="2">
        <f t="shared" si="13"/>
        <v>2.1536103184181403</v>
      </c>
      <c r="F169" s="2">
        <f t="shared" si="15"/>
        <v>2.1536103184181403</v>
      </c>
      <c r="G169" s="2">
        <f t="shared" si="16"/>
        <v>122.34836025101482</v>
      </c>
      <c r="H169" s="2">
        <f t="shared" si="17"/>
        <v>246.8419800492378</v>
      </c>
    </row>
    <row r="170" spans="2:8" x14ac:dyDescent="0.35">
      <c r="B170">
        <v>143</v>
      </c>
      <c r="C170" s="2">
        <f t="shared" si="14"/>
        <v>246.8419800492378</v>
      </c>
      <c r="D170" s="2">
        <f t="shared" si="12"/>
        <v>124.50197056943297</v>
      </c>
      <c r="E170" s="2">
        <f t="shared" si="13"/>
        <v>1.4399115502872206</v>
      </c>
      <c r="F170" s="2">
        <f t="shared" si="15"/>
        <v>1.4399115502872206</v>
      </c>
      <c r="G170" s="2">
        <f t="shared" si="16"/>
        <v>123.06205901914575</v>
      </c>
      <c r="H170" s="2">
        <f t="shared" si="17"/>
        <v>123.77992103009205</v>
      </c>
    </row>
    <row r="171" spans="2:8" x14ac:dyDescent="0.35">
      <c r="B171">
        <v>144</v>
      </c>
      <c r="C171" s="2">
        <f t="shared" si="14"/>
        <v>123.77992103009205</v>
      </c>
      <c r="D171" s="2">
        <f t="shared" si="12"/>
        <v>124.50197056943297</v>
      </c>
      <c r="E171" s="2">
        <f t="shared" si="13"/>
        <v>0.72204953934220373</v>
      </c>
      <c r="F171" s="2">
        <f t="shared" si="15"/>
        <v>0.72204953934220373</v>
      </c>
      <c r="G171" s="2">
        <f t="shared" si="16"/>
        <v>123.77992103009076</v>
      </c>
      <c r="H171" s="2">
        <f t="shared" si="17"/>
        <v>1.2931877790833823E-12</v>
      </c>
    </row>
    <row r="172" spans="2:8" x14ac:dyDescent="0.35">
      <c r="B172">
        <v>145</v>
      </c>
      <c r="C172" s="2">
        <f t="shared" ref="C172:C230" si="18">H171</f>
        <v>1.2931877790833823E-12</v>
      </c>
      <c r="D172" s="2">
        <f t="shared" si="12"/>
        <v>0</v>
      </c>
      <c r="E172" s="2">
        <f t="shared" si="13"/>
        <v>7.5435953779863976E-15</v>
      </c>
      <c r="F172" s="2">
        <f t="shared" si="15"/>
        <v>7.5435953779863976E-15</v>
      </c>
      <c r="G172" s="2">
        <f t="shared" ref="G172:G230" si="19">IF(B172&lt;$C$22,0,D172-F172)</f>
        <v>-7.5435953779863976E-15</v>
      </c>
      <c r="H172" s="2">
        <f t="shared" ref="H172:H230" si="20">C172+E172-F172-G172</f>
        <v>1.3007313744613687E-12</v>
      </c>
    </row>
    <row r="173" spans="2:8" x14ac:dyDescent="0.35">
      <c r="B173">
        <v>146</v>
      </c>
      <c r="C173" s="2">
        <f t="shared" si="18"/>
        <v>1.3007313744613687E-12</v>
      </c>
      <c r="D173" s="2">
        <f t="shared" si="12"/>
        <v>0</v>
      </c>
      <c r="E173" s="2">
        <f t="shared" si="13"/>
        <v>7.5875996843579853E-15</v>
      </c>
      <c r="F173" s="2">
        <f t="shared" si="15"/>
        <v>7.5875996843579853E-15</v>
      </c>
      <c r="G173" s="2">
        <f t="shared" si="19"/>
        <v>-7.5875996843579853E-15</v>
      </c>
      <c r="H173" s="2">
        <f t="shared" si="20"/>
        <v>1.3083189741457266E-12</v>
      </c>
    </row>
    <row r="174" spans="2:8" x14ac:dyDescent="0.35">
      <c r="B174">
        <v>147</v>
      </c>
      <c r="C174" s="2">
        <f t="shared" si="18"/>
        <v>1.3083189741457266E-12</v>
      </c>
      <c r="D174" s="2">
        <f t="shared" si="12"/>
        <v>0</v>
      </c>
      <c r="E174" s="2">
        <f t="shared" si="13"/>
        <v>7.6318606825167384E-15</v>
      </c>
      <c r="F174" s="2">
        <f t="shared" si="15"/>
        <v>7.6318606825167384E-15</v>
      </c>
      <c r="G174" s="2">
        <f t="shared" si="19"/>
        <v>-7.6318606825167384E-15</v>
      </c>
      <c r="H174" s="2">
        <f t="shared" si="20"/>
        <v>1.3159508348282433E-12</v>
      </c>
    </row>
    <row r="175" spans="2:8" x14ac:dyDescent="0.35">
      <c r="B175">
        <v>148</v>
      </c>
      <c r="C175" s="2">
        <f t="shared" si="18"/>
        <v>1.3159508348282433E-12</v>
      </c>
      <c r="D175" s="2">
        <f t="shared" si="12"/>
        <v>0</v>
      </c>
      <c r="E175" s="2">
        <f t="shared" si="13"/>
        <v>7.6763798698314192E-15</v>
      </c>
      <c r="F175" s="2">
        <f t="shared" si="15"/>
        <v>7.6763798698314192E-15</v>
      </c>
      <c r="G175" s="2">
        <f t="shared" si="19"/>
        <v>-7.6763798698314192E-15</v>
      </c>
      <c r="H175" s="2">
        <f t="shared" si="20"/>
        <v>1.3236272146980746E-12</v>
      </c>
    </row>
    <row r="176" spans="2:8" x14ac:dyDescent="0.35">
      <c r="B176">
        <v>149</v>
      </c>
      <c r="C176" s="2">
        <f t="shared" si="18"/>
        <v>1.3236272146980746E-12</v>
      </c>
      <c r="D176" s="2">
        <f t="shared" si="12"/>
        <v>0</v>
      </c>
      <c r="E176" s="2">
        <f t="shared" si="13"/>
        <v>7.7211587524054361E-15</v>
      </c>
      <c r="F176" s="2">
        <f t="shared" si="15"/>
        <v>7.7211587524054361E-15</v>
      </c>
      <c r="G176" s="2">
        <f t="shared" si="19"/>
        <v>-7.7211587524054361E-15</v>
      </c>
      <c r="H176" s="2">
        <f t="shared" si="20"/>
        <v>1.3313483734504801E-12</v>
      </c>
    </row>
    <row r="177" spans="2:8" x14ac:dyDescent="0.35">
      <c r="B177">
        <v>150</v>
      </c>
      <c r="C177" s="2">
        <f t="shared" si="18"/>
        <v>1.3313483734504801E-12</v>
      </c>
      <c r="D177" s="2">
        <f t="shared" si="12"/>
        <v>0</v>
      </c>
      <c r="E177" s="2">
        <f t="shared" si="13"/>
        <v>7.7661988451278018E-15</v>
      </c>
      <c r="F177" s="2">
        <f t="shared" si="15"/>
        <v>7.7661988451278018E-15</v>
      </c>
      <c r="G177" s="2">
        <f t="shared" si="19"/>
        <v>-7.7661988451278018E-15</v>
      </c>
      <c r="H177" s="2">
        <f t="shared" si="20"/>
        <v>1.3391145722956079E-12</v>
      </c>
    </row>
    <row r="178" spans="2:8" x14ac:dyDescent="0.35">
      <c r="B178">
        <v>151</v>
      </c>
      <c r="C178" s="2">
        <f t="shared" si="18"/>
        <v>1.3391145722956079E-12</v>
      </c>
      <c r="D178" s="2">
        <f t="shared" si="12"/>
        <v>0</v>
      </c>
      <c r="E178" s="2">
        <f t="shared" si="13"/>
        <v>7.8115016717243802E-15</v>
      </c>
      <c r="F178" s="2">
        <f t="shared" si="15"/>
        <v>7.8115016717243802E-15</v>
      </c>
      <c r="G178" s="2">
        <f t="shared" si="19"/>
        <v>-7.8115016717243802E-15</v>
      </c>
      <c r="H178" s="2">
        <f t="shared" si="20"/>
        <v>1.3469260739673322E-12</v>
      </c>
    </row>
    <row r="179" spans="2:8" x14ac:dyDescent="0.35">
      <c r="B179">
        <v>152</v>
      </c>
      <c r="C179" s="2">
        <f t="shared" si="18"/>
        <v>1.3469260739673322E-12</v>
      </c>
      <c r="D179" s="2">
        <f t="shared" si="12"/>
        <v>0</v>
      </c>
      <c r="E179" s="2">
        <f t="shared" si="13"/>
        <v>7.8570687648094387E-15</v>
      </c>
      <c r="F179" s="2">
        <f t="shared" si="15"/>
        <v>7.8570687648094387E-15</v>
      </c>
      <c r="G179" s="2">
        <f t="shared" si="19"/>
        <v>-7.8570687648094387E-15</v>
      </c>
      <c r="H179" s="2">
        <f t="shared" si="20"/>
        <v>1.3547831427321417E-12</v>
      </c>
    </row>
    <row r="180" spans="2:8" x14ac:dyDescent="0.35">
      <c r="B180">
        <v>153</v>
      </c>
      <c r="C180" s="2">
        <f t="shared" si="18"/>
        <v>1.3547831427321417E-12</v>
      </c>
      <c r="D180" s="2">
        <f t="shared" si="12"/>
        <v>0</v>
      </c>
      <c r="E180" s="2">
        <f t="shared" si="13"/>
        <v>7.9029016659374937E-15</v>
      </c>
      <c r="F180" s="2">
        <f t="shared" si="15"/>
        <v>7.9029016659374937E-15</v>
      </c>
      <c r="G180" s="2">
        <f t="shared" si="19"/>
        <v>-7.9029016659374937E-15</v>
      </c>
      <c r="H180" s="2">
        <f t="shared" si="20"/>
        <v>1.3626860443980793E-12</v>
      </c>
    </row>
    <row r="181" spans="2:8" x14ac:dyDescent="0.35">
      <c r="B181">
        <v>154</v>
      </c>
      <c r="C181" s="2">
        <f t="shared" si="18"/>
        <v>1.3626860443980793E-12</v>
      </c>
      <c r="D181" s="2">
        <f t="shared" si="12"/>
        <v>0</v>
      </c>
      <c r="E181" s="2">
        <f t="shared" si="13"/>
        <v>7.9490019256554638E-15</v>
      </c>
      <c r="F181" s="2">
        <f t="shared" si="15"/>
        <v>7.9490019256554638E-15</v>
      </c>
      <c r="G181" s="2">
        <f t="shared" si="19"/>
        <v>-7.9490019256554638E-15</v>
      </c>
      <c r="H181" s="2">
        <f t="shared" si="20"/>
        <v>1.3706350463237348E-12</v>
      </c>
    </row>
    <row r="182" spans="2:8" x14ac:dyDescent="0.35">
      <c r="B182">
        <v>155</v>
      </c>
      <c r="C182" s="2">
        <f t="shared" si="18"/>
        <v>1.3706350463237348E-12</v>
      </c>
      <c r="D182" s="2">
        <f t="shared" si="12"/>
        <v>0</v>
      </c>
      <c r="E182" s="2">
        <f t="shared" si="13"/>
        <v>7.9953711035551194E-15</v>
      </c>
      <c r="F182" s="2">
        <f t="shared" si="15"/>
        <v>7.9953711035551194E-15</v>
      </c>
      <c r="G182" s="2">
        <f t="shared" si="19"/>
        <v>-7.9953711035551194E-15</v>
      </c>
      <c r="H182" s="2">
        <f t="shared" si="20"/>
        <v>1.3786304174272899E-12</v>
      </c>
    </row>
    <row r="183" spans="2:8" x14ac:dyDescent="0.35">
      <c r="B183">
        <v>156</v>
      </c>
      <c r="C183" s="2">
        <f t="shared" si="18"/>
        <v>1.3786304174272899E-12</v>
      </c>
      <c r="D183" s="2">
        <f t="shared" si="12"/>
        <v>0</v>
      </c>
      <c r="E183" s="2">
        <f t="shared" si="13"/>
        <v>8.0420107683258578E-15</v>
      </c>
      <c r="F183" s="2">
        <f t="shared" si="15"/>
        <v>8.0420107683258578E-15</v>
      </c>
      <c r="G183" s="2">
        <f t="shared" si="19"/>
        <v>-8.0420107683258578E-15</v>
      </c>
      <c r="H183" s="2">
        <f t="shared" si="20"/>
        <v>1.3866724281956158E-12</v>
      </c>
    </row>
    <row r="184" spans="2:8" x14ac:dyDescent="0.35">
      <c r="B184">
        <v>157</v>
      </c>
      <c r="C184" s="2">
        <f t="shared" si="18"/>
        <v>1.3866724281956158E-12</v>
      </c>
      <c r="D184" s="2">
        <f t="shared" si="12"/>
        <v>0</v>
      </c>
      <c r="E184" s="2">
        <f t="shared" si="13"/>
        <v>8.0889224978077587E-15</v>
      </c>
      <c r="F184" s="2">
        <f t="shared" si="15"/>
        <v>8.0889224978077587E-15</v>
      </c>
      <c r="G184" s="2">
        <f t="shared" si="19"/>
        <v>-8.0889224978077587E-15</v>
      </c>
      <c r="H184" s="2">
        <f t="shared" si="20"/>
        <v>1.3947613506934235E-12</v>
      </c>
    </row>
    <row r="185" spans="2:8" x14ac:dyDescent="0.35">
      <c r="B185">
        <v>158</v>
      </c>
      <c r="C185" s="2">
        <f t="shared" si="18"/>
        <v>1.3947613506934235E-12</v>
      </c>
      <c r="D185" s="2">
        <f t="shared" si="12"/>
        <v>0</v>
      </c>
      <c r="E185" s="2">
        <f t="shared" si="13"/>
        <v>8.136107879044971E-15</v>
      </c>
      <c r="F185" s="2">
        <f t="shared" si="15"/>
        <v>8.136107879044971E-15</v>
      </c>
      <c r="G185" s="2">
        <f t="shared" si="19"/>
        <v>-8.136107879044971E-15</v>
      </c>
      <c r="H185" s="2">
        <f t="shared" si="20"/>
        <v>1.4028974585724685E-12</v>
      </c>
    </row>
    <row r="186" spans="2:8" x14ac:dyDescent="0.35">
      <c r="B186">
        <v>159</v>
      </c>
      <c r="C186" s="2">
        <f t="shared" si="18"/>
        <v>1.4028974585724685E-12</v>
      </c>
      <c r="D186" s="2">
        <f t="shared" si="12"/>
        <v>0</v>
      </c>
      <c r="E186" s="2">
        <f t="shared" si="13"/>
        <v>8.1835685083393997E-15</v>
      </c>
      <c r="F186" s="2">
        <f t="shared" si="15"/>
        <v>8.1835685083393997E-15</v>
      </c>
      <c r="G186" s="2">
        <f t="shared" si="19"/>
        <v>-8.1835685083393997E-15</v>
      </c>
      <c r="H186" s="2">
        <f t="shared" si="20"/>
        <v>1.4110810270808078E-12</v>
      </c>
    </row>
    <row r="187" spans="2:8" x14ac:dyDescent="0.35">
      <c r="B187">
        <v>160</v>
      </c>
      <c r="C187" s="2">
        <f t="shared" si="18"/>
        <v>1.4110810270808078E-12</v>
      </c>
      <c r="D187" s="2">
        <f t="shared" si="12"/>
        <v>0</v>
      </c>
      <c r="E187" s="2">
        <f t="shared" si="13"/>
        <v>8.2313059913047128E-15</v>
      </c>
      <c r="F187" s="2">
        <f t="shared" si="15"/>
        <v>8.2313059913047128E-15</v>
      </c>
      <c r="G187" s="2">
        <f t="shared" si="19"/>
        <v>-8.2313059913047128E-15</v>
      </c>
      <c r="H187" s="2">
        <f t="shared" si="20"/>
        <v>1.4193123330721126E-12</v>
      </c>
    </row>
    <row r="188" spans="2:8" x14ac:dyDescent="0.35">
      <c r="B188">
        <v>161</v>
      </c>
      <c r="C188" s="2">
        <f t="shared" si="18"/>
        <v>1.4193123330721126E-12</v>
      </c>
      <c r="D188" s="2">
        <f t="shared" si="12"/>
        <v>0</v>
      </c>
      <c r="E188" s="2">
        <f t="shared" si="13"/>
        <v>8.2793219429206576E-15</v>
      </c>
      <c r="F188" s="2">
        <f t="shared" si="15"/>
        <v>8.2793219429206576E-15</v>
      </c>
      <c r="G188" s="2">
        <f t="shared" si="19"/>
        <v>-8.2793219429206576E-15</v>
      </c>
      <c r="H188" s="2">
        <f t="shared" si="20"/>
        <v>1.4275916550150332E-12</v>
      </c>
    </row>
    <row r="189" spans="2:8" x14ac:dyDescent="0.35">
      <c r="B189">
        <v>162</v>
      </c>
      <c r="C189" s="2">
        <f t="shared" si="18"/>
        <v>1.4275916550150332E-12</v>
      </c>
      <c r="D189" s="2">
        <f t="shared" si="12"/>
        <v>0</v>
      </c>
      <c r="E189" s="2">
        <f t="shared" si="13"/>
        <v>8.3276179875876939E-15</v>
      </c>
      <c r="F189" s="2">
        <f t="shared" si="15"/>
        <v>8.3276179875876939E-15</v>
      </c>
      <c r="G189" s="2">
        <f t="shared" si="19"/>
        <v>-8.3276179875876939E-15</v>
      </c>
      <c r="H189" s="2">
        <f t="shared" si="20"/>
        <v>1.4359192730026209E-12</v>
      </c>
    </row>
    <row r="190" spans="2:8" x14ac:dyDescent="0.35">
      <c r="B190">
        <v>163</v>
      </c>
      <c r="C190" s="2">
        <f t="shared" si="18"/>
        <v>1.4359192730026209E-12</v>
      </c>
      <c r="D190" s="2">
        <f t="shared" si="12"/>
        <v>0</v>
      </c>
      <c r="E190" s="2">
        <f t="shared" si="13"/>
        <v>8.3761957591819559E-15</v>
      </c>
      <c r="F190" s="2">
        <f t="shared" si="15"/>
        <v>8.3761957591819559E-15</v>
      </c>
      <c r="G190" s="2">
        <f t="shared" si="19"/>
        <v>-8.3761957591819559E-15</v>
      </c>
      <c r="H190" s="2">
        <f t="shared" si="20"/>
        <v>1.4442954687618029E-12</v>
      </c>
    </row>
    <row r="191" spans="2:8" x14ac:dyDescent="0.35">
      <c r="B191">
        <v>164</v>
      </c>
      <c r="C191" s="2">
        <f t="shared" si="18"/>
        <v>1.4442954687618029E-12</v>
      </c>
      <c r="D191" s="2">
        <f t="shared" si="12"/>
        <v>0</v>
      </c>
      <c r="E191" s="2">
        <f t="shared" si="13"/>
        <v>8.4250569011105176E-15</v>
      </c>
      <c r="F191" s="2">
        <f t="shared" si="15"/>
        <v>8.4250569011105176E-15</v>
      </c>
      <c r="G191" s="2">
        <f t="shared" si="19"/>
        <v>-8.4250569011105176E-15</v>
      </c>
      <c r="H191" s="2">
        <f t="shared" si="20"/>
        <v>1.4527205256629134E-12</v>
      </c>
    </row>
    <row r="192" spans="2:8" x14ac:dyDescent="0.35">
      <c r="B192">
        <v>165</v>
      </c>
      <c r="C192" s="2">
        <f t="shared" si="18"/>
        <v>1.4527205256629134E-12</v>
      </c>
      <c r="D192" s="2">
        <f t="shared" si="12"/>
        <v>0</v>
      </c>
      <c r="E192" s="2">
        <f t="shared" si="13"/>
        <v>8.4742030663669955E-15</v>
      </c>
      <c r="F192" s="2">
        <f t="shared" si="15"/>
        <v>8.4742030663669955E-15</v>
      </c>
      <c r="G192" s="2">
        <f t="shared" si="19"/>
        <v>-8.4742030663669955E-15</v>
      </c>
      <c r="H192" s="2">
        <f t="shared" si="20"/>
        <v>1.4611947287292804E-12</v>
      </c>
    </row>
    <row r="193" spans="2:8" x14ac:dyDescent="0.35">
      <c r="B193">
        <v>166</v>
      </c>
      <c r="C193" s="2">
        <f t="shared" si="18"/>
        <v>1.4611947287292804E-12</v>
      </c>
      <c r="D193" s="2">
        <f t="shared" si="12"/>
        <v>0</v>
      </c>
      <c r="E193" s="2">
        <f t="shared" si="13"/>
        <v>8.523635917587469E-15</v>
      </c>
      <c r="F193" s="2">
        <f t="shared" si="15"/>
        <v>8.523635917587469E-15</v>
      </c>
      <c r="G193" s="2">
        <f t="shared" si="19"/>
        <v>-8.523635917587469E-15</v>
      </c>
      <c r="H193" s="2">
        <f t="shared" si="20"/>
        <v>1.4697183646468679E-12</v>
      </c>
    </row>
    <row r="194" spans="2:8" x14ac:dyDescent="0.35">
      <c r="B194">
        <v>167</v>
      </c>
      <c r="C194" s="2">
        <f t="shared" si="18"/>
        <v>1.4697183646468679E-12</v>
      </c>
      <c r="D194" s="2">
        <f t="shared" si="12"/>
        <v>0</v>
      </c>
      <c r="E194" s="2">
        <f t="shared" si="13"/>
        <v>8.5733571271067294E-15</v>
      </c>
      <c r="F194" s="2">
        <f t="shared" si="15"/>
        <v>8.5733571271067294E-15</v>
      </c>
      <c r="G194" s="2">
        <f t="shared" si="19"/>
        <v>-8.5733571271067294E-15</v>
      </c>
      <c r="H194" s="2">
        <f t="shared" si="20"/>
        <v>1.4782917217739745E-12</v>
      </c>
    </row>
    <row r="195" spans="2:8" x14ac:dyDescent="0.35">
      <c r="B195">
        <v>168</v>
      </c>
      <c r="C195" s="2">
        <f t="shared" si="18"/>
        <v>1.4782917217739745E-12</v>
      </c>
      <c r="D195" s="2">
        <f t="shared" si="12"/>
        <v>0</v>
      </c>
      <c r="E195" s="2">
        <f t="shared" si="13"/>
        <v>8.6233683770148524E-15</v>
      </c>
      <c r="F195" s="2">
        <f t="shared" si="15"/>
        <v>8.6233683770148524E-15</v>
      </c>
      <c r="G195" s="2">
        <f t="shared" si="19"/>
        <v>-8.6233683770148524E-15</v>
      </c>
      <c r="H195" s="2">
        <f t="shared" si="20"/>
        <v>1.4869150901509893E-12</v>
      </c>
    </row>
    <row r="196" spans="2:8" x14ac:dyDescent="0.35">
      <c r="B196">
        <v>169</v>
      </c>
      <c r="C196" s="2">
        <f t="shared" si="18"/>
        <v>1.4869150901509893E-12</v>
      </c>
      <c r="D196" s="2">
        <f t="shared" si="12"/>
        <v>0</v>
      </c>
      <c r="E196" s="2">
        <f t="shared" si="13"/>
        <v>8.6736713592141046E-15</v>
      </c>
      <c r="F196" s="2">
        <f t="shared" si="15"/>
        <v>8.6736713592141046E-15</v>
      </c>
      <c r="G196" s="2">
        <f t="shared" si="19"/>
        <v>-8.6736713592141046E-15</v>
      </c>
      <c r="H196" s="2">
        <f t="shared" si="20"/>
        <v>1.4955887615102035E-12</v>
      </c>
    </row>
    <row r="197" spans="2:8" x14ac:dyDescent="0.35">
      <c r="B197">
        <v>170</v>
      </c>
      <c r="C197" s="2">
        <f t="shared" si="18"/>
        <v>1.4955887615102035E-12</v>
      </c>
      <c r="D197" s="2">
        <f t="shared" si="12"/>
        <v>0</v>
      </c>
      <c r="E197" s="2">
        <f t="shared" si="13"/>
        <v>8.7242677754761869E-15</v>
      </c>
      <c r="F197" s="2">
        <f t="shared" si="15"/>
        <v>8.7242677754761869E-15</v>
      </c>
      <c r="G197" s="2">
        <f t="shared" si="19"/>
        <v>-8.7242677754761869E-15</v>
      </c>
      <c r="H197" s="2">
        <f t="shared" si="20"/>
        <v>1.5043130292856797E-12</v>
      </c>
    </row>
    <row r="198" spans="2:8" x14ac:dyDescent="0.35">
      <c r="B198">
        <v>171</v>
      </c>
      <c r="C198" s="2">
        <f t="shared" si="18"/>
        <v>1.5043130292856797E-12</v>
      </c>
      <c r="D198" s="2">
        <f t="shared" si="12"/>
        <v>0</v>
      </c>
      <c r="E198" s="2">
        <f t="shared" si="13"/>
        <v>8.7751593374997989E-15</v>
      </c>
      <c r="F198" s="2">
        <f t="shared" si="15"/>
        <v>8.7751593374997989E-15</v>
      </c>
      <c r="G198" s="2">
        <f t="shared" si="19"/>
        <v>-8.7751593374997989E-15</v>
      </c>
      <c r="H198" s="2">
        <f t="shared" si="20"/>
        <v>1.5130881886231795E-12</v>
      </c>
    </row>
    <row r="199" spans="2:8" x14ac:dyDescent="0.35">
      <c r="B199">
        <v>172</v>
      </c>
      <c r="C199" s="2">
        <f t="shared" si="18"/>
        <v>1.5130881886231795E-12</v>
      </c>
      <c r="D199" s="2">
        <f t="shared" si="12"/>
        <v>0</v>
      </c>
      <c r="E199" s="2">
        <f t="shared" si="13"/>
        <v>8.8263477669685479E-15</v>
      </c>
      <c r="F199" s="2">
        <f t="shared" si="15"/>
        <v>8.8263477669685479E-15</v>
      </c>
      <c r="G199" s="2">
        <f t="shared" si="19"/>
        <v>-8.8263477669685479E-15</v>
      </c>
      <c r="H199" s="2">
        <f t="shared" si="20"/>
        <v>1.5219145363901481E-12</v>
      </c>
    </row>
    <row r="200" spans="2:8" x14ac:dyDescent="0.35">
      <c r="B200">
        <v>173</v>
      </c>
      <c r="C200" s="2">
        <f t="shared" si="18"/>
        <v>1.5219145363901481E-12</v>
      </c>
      <c r="D200" s="2">
        <f t="shared" si="12"/>
        <v>0</v>
      </c>
      <c r="E200" s="2">
        <f t="shared" si="13"/>
        <v>8.8778347956091979E-15</v>
      </c>
      <c r="F200" s="2">
        <f t="shared" si="15"/>
        <v>8.8778347956091979E-15</v>
      </c>
      <c r="G200" s="2">
        <f t="shared" si="19"/>
        <v>-8.8778347956091979E-15</v>
      </c>
      <c r="H200" s="2">
        <f t="shared" si="20"/>
        <v>1.5307923711857572E-12</v>
      </c>
    </row>
    <row r="201" spans="2:8" x14ac:dyDescent="0.35">
      <c r="B201">
        <v>174</v>
      </c>
      <c r="C201" s="2">
        <f t="shared" si="18"/>
        <v>1.5307923711857572E-12</v>
      </c>
      <c r="D201" s="2">
        <f t="shared" si="12"/>
        <v>0</v>
      </c>
      <c r="E201" s="2">
        <f t="shared" si="13"/>
        <v>8.9296221652502509E-15</v>
      </c>
      <c r="F201" s="2">
        <f t="shared" si="15"/>
        <v>8.9296221652502509E-15</v>
      </c>
      <c r="G201" s="2">
        <f t="shared" si="19"/>
        <v>-8.9296221652502509E-15</v>
      </c>
      <c r="H201" s="2">
        <f t="shared" si="20"/>
        <v>1.5397219933510075E-12</v>
      </c>
    </row>
    <row r="202" spans="2:8" x14ac:dyDescent="0.35">
      <c r="B202">
        <v>175</v>
      </c>
      <c r="C202" s="2">
        <f t="shared" si="18"/>
        <v>1.5397219933510075E-12</v>
      </c>
      <c r="D202" s="2">
        <f t="shared" si="12"/>
        <v>0</v>
      </c>
      <c r="E202" s="2">
        <f t="shared" si="13"/>
        <v>8.9817116278808777E-15</v>
      </c>
      <c r="F202" s="2">
        <f t="shared" si="15"/>
        <v>8.9817116278808777E-15</v>
      </c>
      <c r="G202" s="2">
        <f t="shared" si="19"/>
        <v>-8.9817116278808777E-15</v>
      </c>
      <c r="H202" s="2">
        <f t="shared" si="20"/>
        <v>1.5487037049788883E-12</v>
      </c>
    </row>
    <row r="203" spans="2:8" x14ac:dyDescent="0.35">
      <c r="B203">
        <v>176</v>
      </c>
      <c r="C203" s="2">
        <f t="shared" si="18"/>
        <v>1.5487037049788883E-12</v>
      </c>
      <c r="D203" s="2">
        <f t="shared" si="12"/>
        <v>0</v>
      </c>
      <c r="E203" s="2">
        <f t="shared" si="13"/>
        <v>9.034104945710182E-15</v>
      </c>
      <c r="F203" s="2">
        <f t="shared" si="15"/>
        <v>9.034104945710182E-15</v>
      </c>
      <c r="G203" s="2">
        <f t="shared" si="19"/>
        <v>-9.034104945710182E-15</v>
      </c>
      <c r="H203" s="2">
        <f t="shared" si="20"/>
        <v>1.5577378099245985E-12</v>
      </c>
    </row>
    <row r="204" spans="2:8" x14ac:dyDescent="0.35">
      <c r="B204">
        <v>177</v>
      </c>
      <c r="C204" s="2">
        <f t="shared" si="18"/>
        <v>1.5577378099245985E-12</v>
      </c>
      <c r="D204" s="2">
        <f t="shared" si="12"/>
        <v>0</v>
      </c>
      <c r="E204" s="2">
        <f t="shared" si="13"/>
        <v>9.0868038912268256E-15</v>
      </c>
      <c r="F204" s="2">
        <f t="shared" si="15"/>
        <v>9.0868038912268256E-15</v>
      </c>
      <c r="G204" s="2">
        <f t="shared" si="19"/>
        <v>-9.0868038912268256E-15</v>
      </c>
      <c r="H204" s="2">
        <f t="shared" si="20"/>
        <v>1.5668246138158255E-12</v>
      </c>
    </row>
    <row r="205" spans="2:8" x14ac:dyDescent="0.35">
      <c r="B205">
        <v>178</v>
      </c>
      <c r="C205" s="2">
        <f t="shared" si="18"/>
        <v>1.5668246138158255E-12</v>
      </c>
      <c r="D205" s="2">
        <f t="shared" si="12"/>
        <v>0</v>
      </c>
      <c r="E205" s="2">
        <f t="shared" si="13"/>
        <v>9.1398102472589818E-15</v>
      </c>
      <c r="F205" s="2">
        <f t="shared" si="15"/>
        <v>9.1398102472589818E-15</v>
      </c>
      <c r="G205" s="2">
        <f t="shared" si="19"/>
        <v>-9.1398102472589818E-15</v>
      </c>
      <c r="H205" s="2">
        <f t="shared" si="20"/>
        <v>1.5759644240630845E-12</v>
      </c>
    </row>
    <row r="206" spans="2:8" x14ac:dyDescent="0.35">
      <c r="B206">
        <v>179</v>
      </c>
      <c r="C206" s="2">
        <f t="shared" si="18"/>
        <v>1.5759644240630845E-12</v>
      </c>
      <c r="D206" s="2">
        <f t="shared" si="12"/>
        <v>0</v>
      </c>
      <c r="E206" s="2">
        <f t="shared" si="13"/>
        <v>9.1931258070346595E-15</v>
      </c>
      <c r="F206" s="2">
        <f t="shared" si="15"/>
        <v>9.1931258070346595E-15</v>
      </c>
      <c r="G206" s="2">
        <f t="shared" si="19"/>
        <v>-9.1931258070346595E-15</v>
      </c>
      <c r="H206" s="2">
        <f t="shared" si="20"/>
        <v>1.5851575498701192E-12</v>
      </c>
    </row>
    <row r="207" spans="2:8" x14ac:dyDescent="0.35">
      <c r="B207">
        <v>180</v>
      </c>
      <c r="C207" s="2">
        <f t="shared" si="18"/>
        <v>1.5851575498701192E-12</v>
      </c>
      <c r="D207" s="2">
        <f t="shared" si="12"/>
        <v>0</v>
      </c>
      <c r="E207" s="2">
        <f t="shared" si="13"/>
        <v>9.2467523742423624E-15</v>
      </c>
      <c r="F207" s="2">
        <f t="shared" si="15"/>
        <v>9.2467523742423624E-15</v>
      </c>
      <c r="G207" s="2">
        <f t="shared" si="19"/>
        <v>-9.2467523742423624E-15</v>
      </c>
      <c r="H207" s="2">
        <f t="shared" si="20"/>
        <v>1.5944043022443615E-12</v>
      </c>
    </row>
    <row r="208" spans="2:8" x14ac:dyDescent="0.35">
      <c r="B208">
        <v>181</v>
      </c>
      <c r="C208" s="2">
        <f t="shared" si="18"/>
        <v>1.5944043022443615E-12</v>
      </c>
      <c r="D208" s="2">
        <f t="shared" si="12"/>
        <v>0</v>
      </c>
      <c r="E208" s="2">
        <f t="shared" si="13"/>
        <v>9.3006917630921097E-15</v>
      </c>
      <c r="F208" s="2">
        <f t="shared" si="15"/>
        <v>9.3006917630921097E-15</v>
      </c>
      <c r="G208" s="2">
        <f t="shared" si="19"/>
        <v>-9.3006917630921097E-15</v>
      </c>
      <c r="H208" s="2">
        <f t="shared" si="20"/>
        <v>1.6037049940074537E-12</v>
      </c>
    </row>
    <row r="209" spans="2:8" x14ac:dyDescent="0.35">
      <c r="B209">
        <v>182</v>
      </c>
      <c r="C209" s="2">
        <f t="shared" si="18"/>
        <v>1.6037049940074537E-12</v>
      </c>
      <c r="D209" s="2">
        <f t="shared" si="12"/>
        <v>0</v>
      </c>
      <c r="E209" s="2">
        <f t="shared" si="13"/>
        <v>9.3549457983768132E-15</v>
      </c>
      <c r="F209" s="2">
        <f t="shared" si="15"/>
        <v>9.3549457983768132E-15</v>
      </c>
      <c r="G209" s="2">
        <f t="shared" si="19"/>
        <v>-9.3549457983768132E-15</v>
      </c>
      <c r="H209" s="2">
        <f t="shared" si="20"/>
        <v>1.6130599398058305E-12</v>
      </c>
    </row>
    <row r="210" spans="2:8" x14ac:dyDescent="0.35">
      <c r="B210">
        <v>183</v>
      </c>
      <c r="C210" s="2">
        <f t="shared" si="18"/>
        <v>1.6130599398058305E-12</v>
      </c>
      <c r="D210" s="2">
        <f t="shared" si="12"/>
        <v>0</v>
      </c>
      <c r="E210" s="2">
        <f t="shared" si="13"/>
        <v>9.4095163155340121E-15</v>
      </c>
      <c r="F210" s="2">
        <f t="shared" si="15"/>
        <v>9.4095163155340121E-15</v>
      </c>
      <c r="G210" s="2">
        <f t="shared" si="19"/>
        <v>-9.4095163155340121E-15</v>
      </c>
      <c r="H210" s="2">
        <f t="shared" si="20"/>
        <v>1.6224694561213645E-12</v>
      </c>
    </row>
    <row r="211" spans="2:8" x14ac:dyDescent="0.35">
      <c r="B211">
        <v>184</v>
      </c>
      <c r="C211" s="2">
        <f t="shared" si="18"/>
        <v>1.6224694561213645E-12</v>
      </c>
      <c r="D211" s="2">
        <f t="shared" si="12"/>
        <v>0</v>
      </c>
      <c r="E211" s="2">
        <f t="shared" si="13"/>
        <v>9.4644051607079604E-15</v>
      </c>
      <c r="F211" s="2">
        <f t="shared" si="15"/>
        <v>9.4644051607079604E-15</v>
      </c>
      <c r="G211" s="2">
        <f t="shared" si="19"/>
        <v>-9.4644051607079604E-15</v>
      </c>
      <c r="H211" s="2">
        <f t="shared" si="20"/>
        <v>1.6319338612820724E-12</v>
      </c>
    </row>
    <row r="212" spans="2:8" x14ac:dyDescent="0.35">
      <c r="B212">
        <v>185</v>
      </c>
      <c r="C212" s="2">
        <f t="shared" si="18"/>
        <v>1.6319338612820724E-12</v>
      </c>
      <c r="D212" s="2">
        <f t="shared" si="12"/>
        <v>0</v>
      </c>
      <c r="E212" s="2">
        <f t="shared" si="13"/>
        <v>9.5196141908120898E-15</v>
      </c>
      <c r="F212" s="2">
        <f t="shared" si="15"/>
        <v>9.5196141908120898E-15</v>
      </c>
      <c r="G212" s="2">
        <f t="shared" si="19"/>
        <v>-9.5196141908120898E-15</v>
      </c>
      <c r="H212" s="2">
        <f t="shared" si="20"/>
        <v>1.6414534754728844E-12</v>
      </c>
    </row>
    <row r="213" spans="2:8" x14ac:dyDescent="0.35">
      <c r="B213">
        <v>186</v>
      </c>
      <c r="C213" s="2">
        <f t="shared" si="18"/>
        <v>1.6414534754728844E-12</v>
      </c>
      <c r="D213" s="2">
        <f t="shared" si="12"/>
        <v>0</v>
      </c>
      <c r="E213" s="2">
        <f t="shared" si="13"/>
        <v>9.575145273591826E-15</v>
      </c>
      <c r="F213" s="2">
        <f t="shared" si="15"/>
        <v>9.575145273591826E-15</v>
      </c>
      <c r="G213" s="2">
        <f t="shared" si="19"/>
        <v>-9.575145273591826E-15</v>
      </c>
      <c r="H213" s="2">
        <f t="shared" si="20"/>
        <v>1.6510286207464762E-12</v>
      </c>
    </row>
    <row r="214" spans="2:8" x14ac:dyDescent="0.35">
      <c r="B214">
        <v>187</v>
      </c>
      <c r="C214" s="2">
        <f t="shared" si="18"/>
        <v>1.6510286207464762E-12</v>
      </c>
      <c r="D214" s="2">
        <f t="shared" si="12"/>
        <v>0</v>
      </c>
      <c r="E214" s="2">
        <f t="shared" si="13"/>
        <v>9.6310002876877781E-15</v>
      </c>
      <c r="F214" s="2">
        <f t="shared" si="15"/>
        <v>9.6310002876877781E-15</v>
      </c>
      <c r="G214" s="2">
        <f t="shared" si="19"/>
        <v>-9.6310002876877781E-15</v>
      </c>
      <c r="H214" s="2">
        <f t="shared" si="20"/>
        <v>1.660659621034164E-12</v>
      </c>
    </row>
    <row r="215" spans="2:8" x14ac:dyDescent="0.35">
      <c r="B215">
        <v>188</v>
      </c>
      <c r="C215" s="2">
        <f t="shared" si="18"/>
        <v>1.660659621034164E-12</v>
      </c>
      <c r="D215" s="2">
        <f t="shared" si="12"/>
        <v>0</v>
      </c>
      <c r="E215" s="2">
        <f t="shared" si="13"/>
        <v>9.6871811226992899E-15</v>
      </c>
      <c r="F215" s="2">
        <f t="shared" si="15"/>
        <v>9.6871811226992899E-15</v>
      </c>
      <c r="G215" s="2">
        <f t="shared" si="19"/>
        <v>-9.6871811226992899E-15</v>
      </c>
      <c r="H215" s="2">
        <f t="shared" si="20"/>
        <v>1.6703468021568634E-12</v>
      </c>
    </row>
    <row r="216" spans="2:8" x14ac:dyDescent="0.35">
      <c r="B216">
        <v>189</v>
      </c>
      <c r="C216" s="2">
        <f t="shared" si="18"/>
        <v>1.6703468021568634E-12</v>
      </c>
      <c r="D216" s="2">
        <f t="shared" si="12"/>
        <v>0</v>
      </c>
      <c r="E216" s="2">
        <f t="shared" si="13"/>
        <v>9.7436896792483698E-15</v>
      </c>
      <c r="F216" s="2">
        <f t="shared" si="15"/>
        <v>9.7436896792483698E-15</v>
      </c>
      <c r="G216" s="2">
        <f t="shared" si="19"/>
        <v>-9.7436896792483698E-15</v>
      </c>
      <c r="H216" s="2">
        <f t="shared" si="20"/>
        <v>1.6800904918361117E-12</v>
      </c>
    </row>
    <row r="217" spans="2:8" x14ac:dyDescent="0.35">
      <c r="B217">
        <v>190</v>
      </c>
      <c r="C217" s="2">
        <f t="shared" si="18"/>
        <v>1.6800904918361117E-12</v>
      </c>
      <c r="D217" s="2">
        <f t="shared" si="12"/>
        <v>0</v>
      </c>
      <c r="E217" s="2">
        <f t="shared" si="13"/>
        <v>9.8005278690439853E-15</v>
      </c>
      <c r="F217" s="2">
        <f t="shared" si="15"/>
        <v>9.8005278690439853E-15</v>
      </c>
      <c r="G217" s="2">
        <f t="shared" si="19"/>
        <v>-9.8005278690439853E-15</v>
      </c>
      <c r="H217" s="2">
        <f t="shared" si="20"/>
        <v>1.6898910197051557E-12</v>
      </c>
    </row>
    <row r="218" spans="2:8" x14ac:dyDescent="0.35">
      <c r="B218">
        <v>191</v>
      </c>
      <c r="C218" s="2">
        <f t="shared" si="18"/>
        <v>1.6898910197051557E-12</v>
      </c>
      <c r="D218" s="2">
        <f t="shared" si="12"/>
        <v>0</v>
      </c>
      <c r="E218" s="2">
        <f t="shared" si="13"/>
        <v>9.8576976149467413E-15</v>
      </c>
      <c r="F218" s="2">
        <f t="shared" si="15"/>
        <v>9.8576976149467413E-15</v>
      </c>
      <c r="G218" s="2">
        <f t="shared" si="19"/>
        <v>-9.8576976149467413E-15</v>
      </c>
      <c r="H218" s="2">
        <f t="shared" si="20"/>
        <v>1.6997487173201024E-12</v>
      </c>
    </row>
    <row r="219" spans="2:8" x14ac:dyDescent="0.35">
      <c r="B219">
        <v>192</v>
      </c>
      <c r="C219" s="2">
        <f t="shared" si="18"/>
        <v>1.6997487173201024E-12</v>
      </c>
      <c r="D219" s="2">
        <f t="shared" si="12"/>
        <v>0</v>
      </c>
      <c r="E219" s="2">
        <f t="shared" si="13"/>
        <v>9.9152008510339313E-15</v>
      </c>
      <c r="F219" s="2">
        <f t="shared" si="15"/>
        <v>9.9152008510339313E-15</v>
      </c>
      <c r="G219" s="2">
        <f t="shared" si="19"/>
        <v>-9.9152008510339313E-15</v>
      </c>
      <c r="H219" s="2">
        <f t="shared" si="20"/>
        <v>1.7096639181711364E-12</v>
      </c>
    </row>
    <row r="220" spans="2:8" x14ac:dyDescent="0.35">
      <c r="B220">
        <v>193</v>
      </c>
      <c r="C220" s="2">
        <f t="shared" si="18"/>
        <v>1.7096639181711364E-12</v>
      </c>
      <c r="D220" s="2">
        <f t="shared" ref="D220:D231" si="21">IF(B220&lt;=$D$22,IF(B220&lt;=$D$20,0,IF(B220&lt;=$D$21,$C$15,IF(B220&gt;=$C$22,$C$16))),0)</f>
        <v>0</v>
      </c>
      <c r="E220" s="2">
        <f t="shared" ref="E220:E231" si="22">C220*($C$13/12)</f>
        <v>9.9730395226649624E-15</v>
      </c>
      <c r="F220" s="2">
        <f t="shared" si="15"/>
        <v>9.9730395226649624E-15</v>
      </c>
      <c r="G220" s="2">
        <f t="shared" si="19"/>
        <v>-9.9730395226649624E-15</v>
      </c>
      <c r="H220" s="2">
        <f t="shared" si="20"/>
        <v>1.7196369576938013E-12</v>
      </c>
    </row>
    <row r="221" spans="2:8" x14ac:dyDescent="0.35">
      <c r="B221">
        <v>194</v>
      </c>
      <c r="C221" s="2">
        <f t="shared" si="18"/>
        <v>1.7196369576938013E-12</v>
      </c>
      <c r="D221" s="2">
        <f t="shared" si="21"/>
        <v>0</v>
      </c>
      <c r="E221" s="2">
        <f t="shared" si="22"/>
        <v>1.0031215586547174E-14</v>
      </c>
      <c r="F221" s="2">
        <f t="shared" ref="F221:F231" si="23">IF(B221&lt;=$D$20,0,IF(B221&gt;$D$20,E221))</f>
        <v>1.0031215586547174E-14</v>
      </c>
      <c r="G221" s="2">
        <f t="shared" si="19"/>
        <v>-1.0031215586547174E-14</v>
      </c>
      <c r="H221" s="2">
        <f t="shared" si="20"/>
        <v>1.7296681732803485E-12</v>
      </c>
    </row>
    <row r="222" spans="2:8" x14ac:dyDescent="0.35">
      <c r="B222">
        <v>195</v>
      </c>
      <c r="C222" s="2">
        <f t="shared" si="18"/>
        <v>1.7296681732803485E-12</v>
      </c>
      <c r="D222" s="2">
        <f t="shared" si="21"/>
        <v>0</v>
      </c>
      <c r="E222" s="2">
        <f t="shared" si="22"/>
        <v>1.0089731010802034E-14</v>
      </c>
      <c r="F222" s="2">
        <f t="shared" si="23"/>
        <v>1.0089731010802034E-14</v>
      </c>
      <c r="G222" s="2">
        <f t="shared" si="19"/>
        <v>-1.0089731010802034E-14</v>
      </c>
      <c r="H222" s="2">
        <f t="shared" si="20"/>
        <v>1.7397579042911505E-12</v>
      </c>
    </row>
    <row r="223" spans="2:8" x14ac:dyDescent="0.35">
      <c r="B223">
        <v>196</v>
      </c>
      <c r="C223" s="2">
        <f t="shared" si="18"/>
        <v>1.7397579042911505E-12</v>
      </c>
      <c r="D223" s="2">
        <f t="shared" si="21"/>
        <v>0</v>
      </c>
      <c r="E223" s="2">
        <f t="shared" si="22"/>
        <v>1.0148587775031711E-14</v>
      </c>
      <c r="F223" s="2">
        <f t="shared" si="23"/>
        <v>1.0148587775031711E-14</v>
      </c>
      <c r="G223" s="2">
        <f t="shared" si="19"/>
        <v>-1.0148587775031711E-14</v>
      </c>
      <c r="H223" s="2">
        <f t="shared" si="20"/>
        <v>1.7499064920661823E-12</v>
      </c>
    </row>
    <row r="224" spans="2:8" x14ac:dyDescent="0.35">
      <c r="B224">
        <v>197</v>
      </c>
      <c r="C224" s="2">
        <f t="shared" si="18"/>
        <v>1.7499064920661823E-12</v>
      </c>
      <c r="D224" s="2">
        <f t="shared" si="21"/>
        <v>0</v>
      </c>
      <c r="E224" s="2">
        <f t="shared" si="22"/>
        <v>1.0207787870386064E-14</v>
      </c>
      <c r="F224" s="2">
        <f t="shared" si="23"/>
        <v>1.0207787870386064E-14</v>
      </c>
      <c r="G224" s="2">
        <f t="shared" si="19"/>
        <v>-1.0207787870386064E-14</v>
      </c>
      <c r="H224" s="2">
        <f t="shared" si="20"/>
        <v>1.7601142799365684E-12</v>
      </c>
    </row>
    <row r="225" spans="2:8" x14ac:dyDescent="0.35">
      <c r="B225">
        <v>198</v>
      </c>
      <c r="C225" s="2">
        <f t="shared" si="18"/>
        <v>1.7601142799365684E-12</v>
      </c>
      <c r="D225" s="2">
        <f t="shared" si="21"/>
        <v>0</v>
      </c>
      <c r="E225" s="2">
        <f t="shared" si="22"/>
        <v>1.0267333299629982E-14</v>
      </c>
      <c r="F225" s="2">
        <f t="shared" si="23"/>
        <v>1.0267333299629982E-14</v>
      </c>
      <c r="G225" s="2">
        <f t="shared" si="19"/>
        <v>-1.0267333299629982E-14</v>
      </c>
      <c r="H225" s="2">
        <f t="shared" si="20"/>
        <v>1.7703816132361983E-12</v>
      </c>
    </row>
    <row r="226" spans="2:8" x14ac:dyDescent="0.35">
      <c r="B226">
        <v>199</v>
      </c>
      <c r="C226" s="2">
        <f t="shared" si="18"/>
        <v>1.7703816132361983E-12</v>
      </c>
      <c r="D226" s="2">
        <f t="shared" si="21"/>
        <v>0</v>
      </c>
      <c r="E226" s="2">
        <f t="shared" si="22"/>
        <v>1.0327226077211157E-14</v>
      </c>
      <c r="F226" s="2">
        <f t="shared" si="23"/>
        <v>1.0327226077211157E-14</v>
      </c>
      <c r="G226" s="2">
        <f t="shared" si="19"/>
        <v>-1.0327226077211157E-14</v>
      </c>
      <c r="H226" s="2">
        <f t="shared" si="20"/>
        <v>1.7807088393134094E-12</v>
      </c>
    </row>
    <row r="227" spans="2:8" x14ac:dyDescent="0.35">
      <c r="B227">
        <v>200</v>
      </c>
      <c r="C227" s="2">
        <f t="shared" si="18"/>
        <v>1.7807088393134094E-12</v>
      </c>
      <c r="D227" s="2">
        <f t="shared" si="21"/>
        <v>0</v>
      </c>
      <c r="E227" s="2">
        <f t="shared" si="22"/>
        <v>1.0387468229328222E-14</v>
      </c>
      <c r="F227" s="2">
        <f t="shared" si="23"/>
        <v>1.0387468229328222E-14</v>
      </c>
      <c r="G227" s="2">
        <f t="shared" si="19"/>
        <v>-1.0387468229328222E-14</v>
      </c>
      <c r="H227" s="2">
        <f t="shared" si="20"/>
        <v>1.7910963075427377E-12</v>
      </c>
    </row>
    <row r="228" spans="2:8" x14ac:dyDescent="0.35">
      <c r="B228">
        <v>201</v>
      </c>
      <c r="C228" s="2">
        <f t="shared" si="18"/>
        <v>1.7910963075427377E-12</v>
      </c>
      <c r="D228" s="2">
        <f t="shared" si="21"/>
        <v>0</v>
      </c>
      <c r="E228" s="2">
        <f t="shared" si="22"/>
        <v>1.0448061793999303E-14</v>
      </c>
      <c r="F228" s="2">
        <f t="shared" si="23"/>
        <v>1.0448061793999303E-14</v>
      </c>
      <c r="G228" s="2">
        <f t="shared" si="19"/>
        <v>-1.0448061793999303E-14</v>
      </c>
      <c r="H228" s="2">
        <f t="shared" si="20"/>
        <v>1.8015443693367369E-12</v>
      </c>
    </row>
    <row r="229" spans="2:8" x14ac:dyDescent="0.35">
      <c r="B229">
        <v>202</v>
      </c>
      <c r="C229" s="2">
        <f t="shared" si="18"/>
        <v>1.8015443693367369E-12</v>
      </c>
      <c r="D229" s="2">
        <f t="shared" si="21"/>
        <v>0</v>
      </c>
      <c r="E229" s="2">
        <f t="shared" si="22"/>
        <v>1.0509008821130966E-14</v>
      </c>
      <c r="F229" s="2">
        <f t="shared" si="23"/>
        <v>1.0509008821130966E-14</v>
      </c>
      <c r="G229" s="2">
        <f t="shared" si="19"/>
        <v>-1.0509008821130966E-14</v>
      </c>
      <c r="H229" s="2">
        <f t="shared" si="20"/>
        <v>1.8120533781578679E-12</v>
      </c>
    </row>
    <row r="230" spans="2:8" x14ac:dyDescent="0.35">
      <c r="B230">
        <v>203</v>
      </c>
      <c r="C230" s="2">
        <f t="shared" si="18"/>
        <v>1.8120533781578679E-12</v>
      </c>
      <c r="D230" s="2">
        <f t="shared" si="21"/>
        <v>0</v>
      </c>
      <c r="E230" s="2">
        <f t="shared" si="22"/>
        <v>1.0570311372587563E-14</v>
      </c>
      <c r="F230" s="2">
        <f t="shared" si="23"/>
        <v>1.0570311372587563E-14</v>
      </c>
      <c r="G230" s="2">
        <f t="shared" si="19"/>
        <v>-1.0570311372587563E-14</v>
      </c>
      <c r="H230" s="2">
        <f t="shared" si="20"/>
        <v>1.8226236895304556E-12</v>
      </c>
    </row>
    <row r="231" spans="2:8" x14ac:dyDescent="0.35">
      <c r="B231">
        <v>204</v>
      </c>
      <c r="C231" s="2">
        <f t="shared" ref="C231" si="24">H230</f>
        <v>1.8226236895304556E-12</v>
      </c>
      <c r="D231" s="2">
        <f t="shared" si="21"/>
        <v>0</v>
      </c>
      <c r="E231" s="2">
        <f t="shared" si="22"/>
        <v>1.0631971522260992E-14</v>
      </c>
      <c r="F231" s="2">
        <f t="shared" si="23"/>
        <v>1.0631971522260992E-14</v>
      </c>
      <c r="G231" s="2">
        <f t="shared" ref="G231" si="25">IF(B231&lt;$C$22,0,D231-F231)</f>
        <v>-1.0631971522260992E-14</v>
      </c>
      <c r="H231" s="2">
        <f t="shared" ref="H231" si="26">C231+E231-F231-G231</f>
        <v>1.8332556610527168E-12</v>
      </c>
    </row>
  </sheetData>
  <mergeCells count="2">
    <mergeCell ref="B25:H25"/>
    <mergeCell ref="B18:F18"/>
  </mergeCells>
  <pageMargins left="0.7" right="0.7" top="0.75" bottom="0.75" header="0.3" footer="0.3"/>
  <pageSetup orientation="portrait" r:id="rId1"/>
  <ignoredErrors>
    <ignoredError sqref="D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44AE-6676-4CD7-A8C7-11FC31EAECF8}">
  <dimension ref="C2:O19"/>
  <sheetViews>
    <sheetView topLeftCell="A16" workbookViewId="0">
      <selection activeCell="E19" sqref="E19"/>
    </sheetView>
  </sheetViews>
  <sheetFormatPr defaultRowHeight="14.5" x14ac:dyDescent="0.35"/>
  <cols>
    <col min="5" max="9" width="10.08984375" bestFit="1" customWidth="1"/>
    <col min="10" max="15" width="11.08984375" bestFit="1" customWidth="1"/>
  </cols>
  <sheetData>
    <row r="2" spans="3:15" x14ac:dyDescent="0.35">
      <c r="D2" s="26" t="s">
        <v>25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3:15" ht="14.4" customHeight="1" x14ac:dyDescent="0.35"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3:15" ht="14.4" customHeight="1" x14ac:dyDescent="0.35"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7" spans="3:15" x14ac:dyDescent="0.35">
      <c r="C7" s="25" t="s">
        <v>23</v>
      </c>
      <c r="E7" s="24" t="s">
        <v>22</v>
      </c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3:15" x14ac:dyDescent="0.35">
      <c r="C8" s="25"/>
      <c r="D8" s="16">
        <v>124.50197056943297</v>
      </c>
      <c r="E8" s="14">
        <v>5000</v>
      </c>
      <c r="F8" s="14">
        <v>6000</v>
      </c>
      <c r="G8" s="14">
        <v>7000</v>
      </c>
      <c r="H8" s="14">
        <v>8000</v>
      </c>
      <c r="I8" s="14">
        <v>9000</v>
      </c>
      <c r="J8" s="14">
        <v>10000</v>
      </c>
      <c r="K8" s="14">
        <v>11000</v>
      </c>
      <c r="L8" s="14">
        <v>12000</v>
      </c>
      <c r="M8" s="14">
        <v>13000</v>
      </c>
      <c r="N8" s="14">
        <v>14000</v>
      </c>
      <c r="O8" s="14">
        <v>15000</v>
      </c>
    </row>
    <row r="9" spans="3:15" x14ac:dyDescent="0.35">
      <c r="C9" s="25"/>
      <c r="D9" s="13">
        <v>5</v>
      </c>
      <c r="E9" s="17">
        <v>106.16314391940891</v>
      </c>
      <c r="F9" s="17">
        <v>127.39577270329069</v>
      </c>
      <c r="G9" s="17">
        <v>148.62840148717245</v>
      </c>
      <c r="H9" s="17">
        <v>169.86103027105423</v>
      </c>
      <c r="I9" s="17">
        <v>191.09365905493601</v>
      </c>
      <c r="J9" s="17">
        <v>212.32628783881782</v>
      </c>
      <c r="K9" s="17">
        <v>233.55891662269963</v>
      </c>
      <c r="L9" s="17">
        <v>254.79154540658138</v>
      </c>
      <c r="M9" s="17">
        <v>276.02417419046316</v>
      </c>
      <c r="N9" s="17">
        <v>297.25680297434491</v>
      </c>
      <c r="O9" s="17">
        <v>318.48943175822666</v>
      </c>
    </row>
    <row r="10" spans="3:15" x14ac:dyDescent="0.35">
      <c r="C10" s="25"/>
      <c r="D10" s="13">
        <v>6</v>
      </c>
      <c r="E10" s="17">
        <v>91.407402641733938</v>
      </c>
      <c r="F10" s="17">
        <v>109.68888317008073</v>
      </c>
      <c r="G10" s="17">
        <v>127.97036369842751</v>
      </c>
      <c r="H10" s="17">
        <v>146.2518442267743</v>
      </c>
      <c r="I10" s="17">
        <v>164.53332475512107</v>
      </c>
      <c r="J10" s="17">
        <v>182.81480528346788</v>
      </c>
      <c r="K10" s="17">
        <v>201.09628581181468</v>
      </c>
      <c r="L10" s="17">
        <v>219.37776634016146</v>
      </c>
      <c r="M10" s="17">
        <v>237.65924686850823</v>
      </c>
      <c r="N10" s="17">
        <v>255.94072739685501</v>
      </c>
      <c r="O10" s="17">
        <v>274.22220792520181</v>
      </c>
    </row>
    <row r="11" spans="3:15" x14ac:dyDescent="0.35">
      <c r="C11" s="25"/>
      <c r="D11" s="13">
        <v>7</v>
      </c>
      <c r="E11" s="17">
        <v>80.918655192195786</v>
      </c>
      <c r="F11" s="17">
        <v>97.102386230634934</v>
      </c>
      <c r="G11" s="17">
        <v>113.28611726907407</v>
      </c>
      <c r="H11" s="17">
        <v>129.46984830751322</v>
      </c>
      <c r="I11" s="17">
        <v>145.65357934595241</v>
      </c>
      <c r="J11" s="17">
        <v>161.83731038439157</v>
      </c>
      <c r="K11" s="17">
        <v>178.02104142283073</v>
      </c>
      <c r="L11" s="17">
        <v>194.20477246126987</v>
      </c>
      <c r="M11" s="17">
        <v>210.38850349970906</v>
      </c>
      <c r="N11" s="17">
        <v>226.57223453814814</v>
      </c>
      <c r="O11" s="17">
        <v>242.75596557658736</v>
      </c>
    </row>
    <row r="12" spans="3:15" x14ac:dyDescent="0.35">
      <c r="C12" s="25"/>
      <c r="D12" s="13">
        <v>8</v>
      </c>
      <c r="E12" s="17">
        <v>73.096497953118813</v>
      </c>
      <c r="F12" s="17">
        <v>87.715797543742582</v>
      </c>
      <c r="G12" s="17">
        <v>102.33509713436634</v>
      </c>
      <c r="H12" s="17">
        <v>116.95439672499009</v>
      </c>
      <c r="I12" s="17">
        <v>131.57369631561389</v>
      </c>
      <c r="J12" s="17">
        <v>146.19299590623763</v>
      </c>
      <c r="K12" s="17">
        <v>160.81229549686142</v>
      </c>
      <c r="L12" s="17">
        <v>175.43159508748516</v>
      </c>
      <c r="M12" s="17">
        <v>190.05089467810893</v>
      </c>
      <c r="N12" s="17">
        <v>204.67019426873267</v>
      </c>
      <c r="O12" s="17">
        <v>219.28949385935644</v>
      </c>
    </row>
    <row r="13" spans="3:15" ht="15" thickBot="1" x14ac:dyDescent="0.4">
      <c r="C13" s="25"/>
      <c r="D13" s="13">
        <v>9</v>
      </c>
      <c r="E13" s="17">
        <v>67.05178170294127</v>
      </c>
      <c r="F13" s="17">
        <v>80.462138043529535</v>
      </c>
      <c r="G13" s="17">
        <v>93.872494384117772</v>
      </c>
      <c r="H13" s="17">
        <v>107.28285072470602</v>
      </c>
      <c r="I13" s="17">
        <v>120.6932070652943</v>
      </c>
      <c r="J13" s="20">
        <v>134.10356340588254</v>
      </c>
      <c r="K13" s="17">
        <v>147.5139197464708</v>
      </c>
      <c r="L13" s="17">
        <v>160.92427608705907</v>
      </c>
      <c r="M13" s="17">
        <v>174.33463242764731</v>
      </c>
      <c r="N13" s="17">
        <v>187.74498876823554</v>
      </c>
      <c r="O13" s="17">
        <v>201.15534510882381</v>
      </c>
    </row>
    <row r="14" spans="3:15" ht="15" thickBot="1" x14ac:dyDescent="0.4">
      <c r="C14" s="25"/>
      <c r="D14" s="13">
        <v>10</v>
      </c>
      <c r="E14" s="17">
        <v>62.250985284716485</v>
      </c>
      <c r="F14" s="17">
        <v>74.701182341659788</v>
      </c>
      <c r="G14" s="17">
        <v>87.151379398603069</v>
      </c>
      <c r="H14" s="17">
        <v>99.601576455546365</v>
      </c>
      <c r="I14" s="18">
        <v>112.05177351248967</v>
      </c>
      <c r="J14" s="12">
        <v>124.50197056943297</v>
      </c>
      <c r="K14" s="19">
        <v>136.95216762637628</v>
      </c>
      <c r="L14" s="17">
        <v>149.40236468331958</v>
      </c>
      <c r="M14" s="17">
        <v>161.85256174026287</v>
      </c>
      <c r="N14" s="17">
        <v>174.30275879720614</v>
      </c>
      <c r="O14" s="17">
        <v>186.75295585414943</v>
      </c>
    </row>
    <row r="15" spans="3:15" x14ac:dyDescent="0.35">
      <c r="C15" s="25"/>
      <c r="D15" s="13">
        <v>11</v>
      </c>
      <c r="E15" s="17">
        <v>58.354567362540237</v>
      </c>
      <c r="F15" s="17">
        <v>70.025480835048285</v>
      </c>
      <c r="G15" s="17">
        <v>81.696394307556318</v>
      </c>
      <c r="H15" s="17">
        <v>93.367307780064365</v>
      </c>
      <c r="I15" s="17">
        <v>105.03822125257243</v>
      </c>
      <c r="J15" s="21">
        <v>116.70913472508047</v>
      </c>
      <c r="K15" s="17">
        <v>128.38004819758851</v>
      </c>
      <c r="L15" s="17">
        <v>140.05096167009657</v>
      </c>
      <c r="M15" s="17">
        <v>151.7218751426046</v>
      </c>
      <c r="N15" s="17">
        <v>163.39278861511264</v>
      </c>
      <c r="O15" s="17">
        <v>175.0637020876207</v>
      </c>
    </row>
    <row r="16" spans="3:15" x14ac:dyDescent="0.35">
      <c r="C16" s="25"/>
      <c r="D16" s="13">
        <v>12</v>
      </c>
      <c r="E16" s="17">
        <v>55.136142376087157</v>
      </c>
      <c r="F16" s="17">
        <v>66.163370851304592</v>
      </c>
      <c r="G16" s="17">
        <v>77.190599326522019</v>
      </c>
      <c r="H16" s="17">
        <v>88.217827801739446</v>
      </c>
      <c r="I16" s="17">
        <v>99.245056276956902</v>
      </c>
      <c r="J16" s="17">
        <v>110.27228475217431</v>
      </c>
      <c r="K16" s="17">
        <v>121.29951322739176</v>
      </c>
      <c r="L16" s="17">
        <v>132.32674170260918</v>
      </c>
      <c r="M16" s="17">
        <v>143.35397017782662</v>
      </c>
      <c r="N16" s="17">
        <v>154.38119865304404</v>
      </c>
      <c r="O16" s="17">
        <v>165.40842712826148</v>
      </c>
    </row>
    <row r="17" spans="3:15" x14ac:dyDescent="0.35">
      <c r="C17" s="25"/>
      <c r="D17" s="13">
        <v>13</v>
      </c>
      <c r="E17" s="17">
        <v>52.438959966017286</v>
      </c>
      <c r="F17" s="17">
        <v>62.926751959220759</v>
      </c>
      <c r="G17" s="17">
        <v>73.414543952424197</v>
      </c>
      <c r="H17" s="17">
        <v>83.902335945627655</v>
      </c>
      <c r="I17" s="17">
        <v>94.390127938831128</v>
      </c>
      <c r="J17" s="17">
        <v>104.87791993203457</v>
      </c>
      <c r="K17" s="17">
        <v>115.36571192523805</v>
      </c>
      <c r="L17" s="17">
        <v>125.85350391844152</v>
      </c>
      <c r="M17" s="17">
        <v>136.34129591164498</v>
      </c>
      <c r="N17" s="17">
        <v>146.82908790484839</v>
      </c>
      <c r="O17" s="17">
        <v>157.31687989805187</v>
      </c>
    </row>
    <row r="18" spans="3:15" x14ac:dyDescent="0.35">
      <c r="C18" s="25"/>
      <c r="D18" s="13">
        <v>14</v>
      </c>
      <c r="E18" s="17">
        <v>50.15103612969844</v>
      </c>
      <c r="F18" s="17">
        <v>60.181243355638124</v>
      </c>
      <c r="G18" s="17">
        <v>70.211450581577807</v>
      </c>
      <c r="H18" s="17">
        <v>80.241657807517498</v>
      </c>
      <c r="I18" s="17">
        <v>90.271865033457189</v>
      </c>
      <c r="J18" s="17">
        <v>100.30207225939688</v>
      </c>
      <c r="K18" s="17">
        <v>110.33227948533657</v>
      </c>
      <c r="L18" s="17">
        <v>120.36248671127625</v>
      </c>
      <c r="M18" s="17">
        <v>130.39269393721597</v>
      </c>
      <c r="N18" s="17">
        <v>140.42290116315561</v>
      </c>
      <c r="O18" s="17">
        <v>150.45310838909532</v>
      </c>
    </row>
    <row r="19" spans="3:15" x14ac:dyDescent="0.35">
      <c r="C19" s="25"/>
      <c r="D19" s="13">
        <v>15</v>
      </c>
      <c r="E19" s="17">
        <v>48.190231961410973</v>
      </c>
      <c r="F19" s="17">
        <v>57.828278353693179</v>
      </c>
      <c r="G19" s="17">
        <v>67.466324745975356</v>
      </c>
      <c r="H19" s="17">
        <v>77.104371138257548</v>
      </c>
      <c r="I19" s="17">
        <v>86.742417530539754</v>
      </c>
      <c r="J19" s="17">
        <v>96.380463922821946</v>
      </c>
      <c r="K19" s="17">
        <v>106.01851031510415</v>
      </c>
      <c r="L19" s="17">
        <v>115.65655670738636</v>
      </c>
      <c r="M19" s="17">
        <v>125.29460309966855</v>
      </c>
      <c r="N19" s="17">
        <v>134.93264949195071</v>
      </c>
      <c r="O19" s="17">
        <v>144.57069588423292</v>
      </c>
    </row>
  </sheetData>
  <mergeCells count="3">
    <mergeCell ref="E7:O7"/>
    <mergeCell ref="C7:C19"/>
    <mergeCell ref="D2:O4"/>
  </mergeCells>
  <conditionalFormatting sqref="E9:O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AE9DD787E6B4F86CEB92EEDD638B0" ma:contentTypeVersion="8" ma:contentTypeDescription="Create a new document." ma:contentTypeScope="" ma:versionID="f6556ab66791be6c743436e47ba5fc59">
  <xsd:schema xmlns:xsd="http://www.w3.org/2001/XMLSchema" xmlns:xs="http://www.w3.org/2001/XMLSchema" xmlns:p="http://schemas.microsoft.com/office/2006/metadata/properties" xmlns:ns3="69f22cda-d660-4710-b9f0-1a9fc9ce2149" xmlns:ns4="16493033-05d9-4192-933f-144e3e84f67d" targetNamespace="http://schemas.microsoft.com/office/2006/metadata/properties" ma:root="true" ma:fieldsID="54212adce41ae3abb1600679249e2cd4" ns3:_="" ns4:_="">
    <xsd:import namespace="69f22cda-d660-4710-b9f0-1a9fc9ce2149"/>
    <xsd:import namespace="16493033-05d9-4192-933f-144e3e84f6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22cda-d660-4710-b9f0-1a9fc9ce21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93033-05d9-4192-933f-144e3e84f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B6011-7337-4F0E-9950-F1356E1A9E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195877-D6D9-4951-B92D-44DF88530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22cda-d660-4710-b9f0-1a9fc9ce2149"/>
    <ds:schemaRef ds:uri="16493033-05d9-4192-933f-144e3e84f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DD255-0238-416A-8FEA-2662346D19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Model</vt:lpstr>
      <vt:lpstr>Payment Sizing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 Bailey</dc:creator>
  <cp:lastModifiedBy>Mulligan, Tyler</cp:lastModifiedBy>
  <dcterms:created xsi:type="dcterms:W3CDTF">2020-03-19T21:06:02Z</dcterms:created>
  <dcterms:modified xsi:type="dcterms:W3CDTF">2020-03-20T14:12:31Z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0x010100975AE9DD787E6B4F86CEB92EEDD638B0</vt:lpwstr>
  </property>
</Properties>
</file>